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65416" yWindow="65416" windowWidth="2073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tc={4E120276-A3EA-46BE-B504-5B0331DFCDF9}</author>
    <author>tc={D546C13A-69FE-44FC-BB51-07BF533F13B9}</author>
    <author>tc={B95F0EF6-ED68-4A4F-A870-3DEF29EE8CB7}</author>
    <author>tc={CB94BE8D-FE72-426D-9663-8347C754917D}</author>
    <author>tc={DB4940E3-A02D-41F6-A8AF-48C0A9C89843}</author>
  </authors>
  <commentList>
    <comment ref="H171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2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3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4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  <comment ref="H175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Time of refills X (Submergence area* d/3)</t>
        </r>
      </text>
    </comment>
  </commentList>
</comments>
</file>

<file path=xl/sharedStrings.xml><?xml version="1.0" encoding="utf-8"?>
<sst xmlns="http://schemas.openxmlformats.org/spreadsheetml/2006/main" count="1096" uniqueCount="476">
  <si>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</si>
  <si>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</si>
  <si>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</si>
  <si>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</si>
  <si>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</si>
  <si>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</si>
  <si>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</si>
  <si>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</si>
  <si>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</si>
  <si>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</si>
  <si>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</si>
  <si>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</si>
  <si>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</si>
  <si>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</si>
  <si>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</si>
  <si>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</si>
  <si>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</si>
  <si>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</si>
  <si>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</si>
  <si>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</si>
  <si>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</si>
  <si>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</si>
  <si>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</si>
  <si>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</si>
  <si>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</si>
  <si>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</si>
  <si>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</si>
  <si>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</si>
  <si>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</si>
  <si>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</si>
  <si>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</si>
  <si>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</si>
  <si>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</si>
  <si>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</si>
  <si>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</si>
  <si>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</si>
  <si>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</si>
  <si>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</si>
  <si>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</si>
  <si>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</si>
  <si>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</si>
  <si>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</si>
  <si>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</si>
  <si>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</si>
  <si>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</si>
  <si>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</si>
  <si>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</si>
  <si>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</si>
  <si>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</si>
  <si>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</si>
  <si>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</si>
  <si>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</si>
  <si>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</si>
  <si>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</si>
  <si>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</si>
  <si>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</si>
  <si>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</si>
  <si>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</si>
  <si>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</si>
  <si>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</si>
  <si>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</si>
  <si>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</si>
  <si>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</si>
  <si>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</si>
  <si>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</si>
  <si>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</si>
  <si>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</si>
  <si>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</si>
  <si>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</si>
  <si>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</si>
  <si>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</si>
  <si>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</si>
  <si>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</si>
  <si>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</si>
  <si>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</si>
  <si>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</si>
  <si>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</si>
  <si>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</si>
  <si>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</si>
  <si>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</si>
  <si>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</si>
  <si>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</si>
  <si>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</si>
  <si>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</si>
  <si>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</si>
  <si>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</si>
  <si>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</si>
  <si>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</si>
  <si>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</si>
  <si>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</si>
  <si>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</si>
  <si>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</si>
  <si>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</si>
  <si>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</si>
  <si>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</si>
  <si>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</si>
  <si>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</si>
  <si>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</si>
  <si>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</si>
  <si>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</si>
  <si>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</si>
  <si>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</si>
  <si>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</si>
  <si>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</si>
  <si>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</si>
  <si>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</si>
  <si>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</si>
  <si>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</si>
  <si>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</si>
  <si>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</si>
  <si>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</si>
  <si>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</si>
  <si>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</si>
  <si>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</si>
  <si>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</si>
  <si>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</si>
  <si>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</si>
  <si>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</si>
  <si>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</si>
  <si>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</si>
  <si>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</si>
  <si>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</si>
  <si>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</si>
  <si>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</si>
  <si>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</si>
  <si>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</si>
  <si>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</si>
  <si>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</si>
  <si>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</si>
  <si>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</si>
  <si>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</si>
  <si>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</si>
  <si>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</si>
  <si>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</si>
  <si>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</si>
  <si>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</si>
  <si>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</si>
  <si>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</si>
  <si>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</si>
  <si>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</si>
  <si>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</si>
  <si>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</si>
  <si>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</si>
  <si>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</si>
  <si>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</si>
  <si>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</si>
  <si>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</si>
  <si>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</si>
  <si>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</si>
  <si>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</si>
  <si>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</si>
  <si>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</si>
  <si>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</si>
  <si>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</si>
  <si>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</si>
  <si>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</si>
  <si>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</si>
  <si>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</si>
  <si>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</si>
  <si>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</si>
  <si>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</si>
  <si>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</si>
  <si>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</si>
  <si>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</si>
  <si>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</si>
  <si>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</si>
  <si>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</si>
  <si>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</si>
  <si>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</si>
  <si>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</si>
  <si>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</si>
  <si>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</si>
  <si>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</si>
  <si>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</si>
  <si>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</si>
  <si>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</si>
  <si>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</si>
  <si>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</si>
  <si>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</si>
  <si>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</si>
  <si>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</si>
  <si>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</si>
  <si>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</si>
  <si>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</si>
  <si>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</si>
  <si>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</si>
  <si>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</si>
  <si>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</si>
  <si>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</si>
  <si>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</si>
  <si>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</si>
  <si>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</si>
  <si>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</si>
  <si>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</si>
  <si>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</si>
  <si>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</si>
  <si>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</si>
  <si>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</si>
  <si>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</si>
  <si>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</si>
  <si>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</si>
  <si>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</si>
  <si>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</si>
  <si>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</si>
  <si>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</si>
  <si>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</si>
  <si>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</si>
  <si>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</si>
  <si>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</si>
  <si>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</si>
  <si>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</si>
  <si>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</si>
  <si>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</si>
  <si>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</si>
  <si>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</si>
  <si>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</si>
  <si>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</si>
  <si>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</si>
  <si>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</si>
  <si>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</si>
  <si>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</si>
  <si>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</si>
  <si>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</si>
  <si>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</si>
  <si>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</si>
  <si>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</si>
  <si>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</si>
  <si>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</si>
  <si>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</si>
  <si>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</si>
  <si>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</si>
  <si>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</si>
  <si>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</si>
  <si>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</si>
  <si>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</si>
  <si>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</si>
  <si>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</si>
  <si>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</si>
  <si>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</si>
  <si>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</si>
  <si>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</si>
  <si>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</si>
  <si>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</si>
  <si>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</si>
  <si>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</si>
  <si>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</si>
  <si>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</si>
  <si>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</si>
  <si>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</si>
  <si>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</si>
  <si>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</si>
  <si>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</si>
  <si>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</si>
  <si>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</si>
  <si>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</si>
  <si>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</si>
  <si>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</si>
  <si>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</si>
  <si>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</si>
  <si>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</si>
  <si>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</si>
  <si>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</si>
  <si>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</si>
  <si>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</si>
  <si>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</si>
  <si>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</si>
  <si>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</si>
  <si>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</si>
  <si>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</si>
  <si>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</si>
  <si>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</si>
  <si>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</si>
  <si>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</si>
  <si>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</si>
  <si>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</si>
  <si>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</si>
  <si>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</si>
  <si>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</si>
  <si>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</si>
  <si>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</si>
  <si>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</si>
  <si>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</si>
  <si>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</si>
  <si>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</si>
  <si>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</si>
  <si>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</si>
  <si>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</si>
  <si>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</si>
  <si>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</si>
  <si>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</si>
  <si>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</si>
  <si>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</si>
  <si>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</si>
  <si>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</si>
  <si>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</si>
  <si>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</si>
  <si>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</si>
  <si>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</si>
  <si>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e-DPR of Basibar GP,  Block  Pali ,  District- Korba, Chhattisgarh</t>
  </si>
  <si>
    <t>BASIBAR</t>
  </si>
  <si>
    <t>01 BASIBAR</t>
  </si>
  <si>
    <t>Active - 250</t>
  </si>
  <si>
    <t xml:space="preserve"> 4G2D2A1e</t>
  </si>
  <si>
    <t>Lilagar Nadi</t>
  </si>
  <si>
    <t>2 km</t>
  </si>
  <si>
    <t>Tarbandh Nala</t>
  </si>
  <si>
    <t>1.5 km</t>
  </si>
  <si>
    <t>5% model</t>
  </si>
  <si>
    <t>Farm Bunding</t>
  </si>
  <si>
    <t>30x40 model</t>
  </si>
  <si>
    <t xml:space="preserve">dabri </t>
  </si>
  <si>
    <t>5%model</t>
  </si>
  <si>
    <t>dabri</t>
  </si>
  <si>
    <t>madar bai/ Ajeet kumar</t>
  </si>
  <si>
    <t>shanti bai/ omkar</t>
  </si>
  <si>
    <t>chamrin bai/ anand das</t>
  </si>
  <si>
    <t>nirmla bai/paduman</t>
  </si>
  <si>
    <t>sukmaniya/ long das</t>
  </si>
  <si>
    <t>malti bai/lakshman das</t>
  </si>
  <si>
    <t>shivmati/bipat singh</t>
  </si>
  <si>
    <t>jan kuwar/samar singh</t>
  </si>
  <si>
    <t>indra bai/ hariyar das</t>
  </si>
  <si>
    <t>shyam kuwar</t>
  </si>
  <si>
    <t>sunita kawar/kanhaiya kawar</t>
  </si>
  <si>
    <t>Ganeshi bai/ghansaay</t>
  </si>
  <si>
    <t>shakuntala kawar/sukpal</t>
  </si>
  <si>
    <t>viapt bai kawar/mohar singh kawar</t>
  </si>
  <si>
    <t>chhat bai/ lagan das mahant</t>
  </si>
  <si>
    <t>dev kuwar/ dharam singh agariya</t>
  </si>
  <si>
    <t>chanda/ rajendra kawar</t>
  </si>
  <si>
    <t>maghan bai/dhirpal kawar</t>
  </si>
  <si>
    <t>hemkuwar mahant/ shambhu das mahant</t>
  </si>
  <si>
    <t>sakuntala/rup singh kawar</t>
  </si>
  <si>
    <t>girija bai/ chandra kumar kawar</t>
  </si>
  <si>
    <t>lachchan kuwar/ajor singh</t>
  </si>
  <si>
    <t>chhat bai/ prem singh</t>
  </si>
  <si>
    <t>Son kuwar/dharam singh</t>
  </si>
  <si>
    <t>puran bai/pyare lal</t>
  </si>
  <si>
    <t>sujan singh/sundar singh</t>
  </si>
  <si>
    <t>durga aamaro/uttam singh</t>
  </si>
  <si>
    <t>Kalamati/santram</t>
  </si>
  <si>
    <t>ramsheela kawar/ surbhawan</t>
  </si>
  <si>
    <t>Meena bai/rameshwar singh</t>
  </si>
  <si>
    <t>Geeta/ Devnaryan gond</t>
  </si>
  <si>
    <t>Lakshmin bai/ Shobha singh yadav</t>
  </si>
  <si>
    <t>Anand singh/ Asharam yadav</t>
  </si>
  <si>
    <t>tikaitin bai/ Shatrughan gond</t>
  </si>
  <si>
    <t>Mandodari bai/rajkumar gond</t>
  </si>
  <si>
    <t>Dil kuwar/Pathhar singh kawar</t>
  </si>
  <si>
    <t>Hara bai/Dukeshwar das mahant</t>
  </si>
  <si>
    <t>jaam bai/Kripal singh</t>
  </si>
  <si>
    <t>Punita kawar/mahipal</t>
  </si>
  <si>
    <t>Shaili kawar/Vijaypal</t>
  </si>
  <si>
    <t>Kanchan bai Yadav/Mahettar ram</t>
  </si>
  <si>
    <t>Meena mahant/Prahalad das</t>
  </si>
  <si>
    <t>Dev kuwar/pathhar singh</t>
  </si>
  <si>
    <t>Shyam bai/Puniram</t>
  </si>
  <si>
    <t>Parvati/narendra yadav</t>
  </si>
  <si>
    <t>Rakhi devi kawar/Harnarayan</t>
  </si>
  <si>
    <t>Bisahin bai/brijlal</t>
  </si>
  <si>
    <t>Sawarup singh/manrup singh</t>
  </si>
  <si>
    <t>Tiketin/ Pratap</t>
  </si>
  <si>
    <t>Anusuiya/Brijbhawan</t>
  </si>
  <si>
    <t>Lal bai/ Bhagat ram</t>
  </si>
  <si>
    <t>Krishna bai/ Rajkumar</t>
  </si>
  <si>
    <t>Charin bai/Balram singh</t>
  </si>
  <si>
    <t>Long.</t>
  </si>
  <si>
    <t xml:space="preserve">Lat. </t>
  </si>
  <si>
    <t>Cattle Shed</t>
  </si>
  <si>
    <t>Dugwell</t>
  </si>
  <si>
    <t>dugwell</t>
  </si>
  <si>
    <t>goatry shed</t>
  </si>
  <si>
    <t>pond renovation</t>
  </si>
  <si>
    <t>poultry shed</t>
  </si>
  <si>
    <t>dabri gaharikaran</t>
  </si>
  <si>
    <t>cattle shed</t>
  </si>
  <si>
    <t>dug well</t>
  </si>
  <si>
    <t>Shakun bai/Ajit kumar</t>
  </si>
  <si>
    <t>lakshmin bai/thakur singh</t>
  </si>
  <si>
    <t>raj bai/ shiv singh</t>
  </si>
  <si>
    <t>pushpa bai/ indrapal</t>
  </si>
  <si>
    <t>chhat bai/ mahendra pal gond</t>
  </si>
  <si>
    <t xml:space="preserve">tikaitin bai/gyansay </t>
  </si>
  <si>
    <t>dharam bai/ chhatar singh kawar</t>
  </si>
  <si>
    <t>lakshmaniya/mohpaal</t>
  </si>
  <si>
    <t>Roshni kawar/Hriday lal</t>
  </si>
  <si>
    <t>lalita/ budhwar</t>
  </si>
  <si>
    <t>sukwara bai/Sonsaay yadav</t>
  </si>
  <si>
    <t>Chandrika bai/ Lakshman gond</t>
  </si>
  <si>
    <t>Anjani/ Lakhan lal gond</t>
  </si>
  <si>
    <t>Basant bai mahant/Shivpal das</t>
  </si>
  <si>
    <t>Lal bai/Lt. Bhagat ram</t>
  </si>
  <si>
    <t>Dokari bai/kalesh singh kawar</t>
  </si>
  <si>
    <t>Amola bai/sita ram yadav</t>
  </si>
  <si>
    <t>Savitri/ Chamaru ram</t>
  </si>
  <si>
    <t>Sushila bai/Pratap singh</t>
  </si>
  <si>
    <t>kushi bai/Parmeshwar</t>
  </si>
  <si>
    <t>Sumitra bai/Ray singh</t>
  </si>
  <si>
    <t>Kamala Kawar/Ahimaan singh</t>
  </si>
  <si>
    <t>Sumitra bai/ Narayan</t>
  </si>
  <si>
    <t>Suruj Kawar/Naresh kawar</t>
  </si>
  <si>
    <t>Chandrika/ Surdhan singh</t>
  </si>
  <si>
    <t>Ful bai/Madan singh</t>
  </si>
  <si>
    <t>Shyam bai/Saalik</t>
  </si>
  <si>
    <t>savita bai/jambe das</t>
  </si>
  <si>
    <t>Sham bai/ Chhatrapal</t>
  </si>
  <si>
    <t>Lakshmi devi/Ishwar prasad</t>
  </si>
  <si>
    <t>Budhwaro mahant/ Bandhan das</t>
  </si>
  <si>
    <t>Ramsheela yadav/balister</t>
  </si>
  <si>
    <t>Kusum bai/Atmaram</t>
  </si>
  <si>
    <t>Vimala bai/Ajmer singh</t>
  </si>
  <si>
    <t>Bharosha bai/Kartik das</t>
  </si>
  <si>
    <t>Nirmala kawar/ Jay prakash</t>
  </si>
  <si>
    <t>Narayan singh/ Ram singh</t>
  </si>
  <si>
    <t>Suraj bai/ Manbhawan singh</t>
  </si>
  <si>
    <t>Shanti Kawar/Ishwar singh</t>
  </si>
  <si>
    <t>Sakunti bai/ Ashok singh</t>
  </si>
  <si>
    <t xml:space="preserve">Sarita bai/Awadhesh </t>
  </si>
  <si>
    <t>Chhat bai/Kirti kumar</t>
  </si>
  <si>
    <t>Shiv kumari/Gajmer singh</t>
  </si>
  <si>
    <t>Meera bai/Gajpaal singh</t>
  </si>
  <si>
    <t>Sukwaro bai/ mangal singh</t>
  </si>
  <si>
    <t>Kadam bai/ Chandan singh</t>
  </si>
  <si>
    <t>Dujraj kawar/Harish chandra</t>
  </si>
  <si>
    <t>Jhirana bai/ Jagat ram</t>
  </si>
  <si>
    <t>Ganga bai/ Suresh kumara gada</t>
  </si>
  <si>
    <t>Bagan bai/Madar singh</t>
  </si>
  <si>
    <t>Bundh kuwar/Mukeshwar</t>
  </si>
  <si>
    <t>Surbahawan sing/sukul singh</t>
  </si>
  <si>
    <t>Madhan sigh/Sukul singh</t>
  </si>
  <si>
    <t>Manisha yadav/Gowardhan singh</t>
  </si>
  <si>
    <t>Kusum bai/Vijay gir</t>
  </si>
  <si>
    <t>Kamala bai/Bandhan singh</t>
  </si>
  <si>
    <t>Savita yadav/Navratan lal</t>
  </si>
  <si>
    <t>Sumitra bai/suknath</t>
  </si>
  <si>
    <t>Surekha yadav/Suresh yadav</t>
  </si>
  <si>
    <t>Geeta bai/Bandhan singh</t>
  </si>
  <si>
    <t>Madar bai/ajit kumar</t>
  </si>
  <si>
    <t>Tikaitin bai/Pratap singh</t>
  </si>
  <si>
    <t>Kushab bai/chandan das</t>
  </si>
  <si>
    <t>Ravina mahant/Omprakash</t>
  </si>
  <si>
    <t>Shiv kumari/Pahar singh</t>
  </si>
  <si>
    <t>Amrita bai/Baharan singh</t>
  </si>
  <si>
    <t>Kachara bai/Sukaj singh</t>
  </si>
  <si>
    <t>Padum bai/ Ram lal</t>
  </si>
  <si>
    <t>Chanda/Suk lal</t>
  </si>
  <si>
    <t>Kewara bai/Sufal das</t>
  </si>
  <si>
    <t>lalita bai/puni ram</t>
  </si>
  <si>
    <t>Kusum bai/Harwansh saay</t>
  </si>
  <si>
    <t>Son kuwar/Samar saay</t>
  </si>
  <si>
    <t>Tarash bai/Basant saay</t>
  </si>
  <si>
    <t>Tul bai/Pathhar singh</t>
  </si>
  <si>
    <t>Urmila bai/devprasad</t>
  </si>
  <si>
    <t>Jethin bai/lagan das</t>
  </si>
  <si>
    <t>Mohar saay/kartik ram</t>
  </si>
  <si>
    <t>Tikaitin bai/Shatrughan singh</t>
  </si>
  <si>
    <t>Ful bai/Samar saay</t>
  </si>
  <si>
    <t>Ayara bai/Sukun singh</t>
  </si>
  <si>
    <t>Jamuna bai/Santosh</t>
  </si>
  <si>
    <t>Ramayan bai/Sujan singh</t>
  </si>
  <si>
    <t>Dashmat/Prem saay</t>
  </si>
  <si>
    <t>Dukhani bai/Hadashsingh</t>
  </si>
  <si>
    <t>Mangali abi/Aghahan singh</t>
  </si>
  <si>
    <t>Shail bai gada/suresh kuar</t>
  </si>
  <si>
    <t>Dil kuwar/Chait ram</t>
  </si>
  <si>
    <t>Bhagwati gond/ Bharat singh</t>
  </si>
  <si>
    <t>Audha bai/ Bakar singh</t>
  </si>
  <si>
    <t>Basanta bai/Daulat singh</t>
  </si>
  <si>
    <t>Ram bai/dalpat</t>
  </si>
  <si>
    <t>Kanyakumari/ arwind kawar</t>
  </si>
  <si>
    <t>maan kuwar/Motiram</t>
  </si>
  <si>
    <t>Jamila bai/Satyanarayan</t>
  </si>
  <si>
    <t>Lalita bai/Bhuwanpaal singh</t>
  </si>
  <si>
    <t>Firteen bai/Jagdish kawar</t>
  </si>
  <si>
    <t>Aruna bai/Kartik kumar gond</t>
  </si>
  <si>
    <t>Chandrika bai/rajesh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</si>
</sst>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63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7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1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12" xfId="0" applyFont="1" applyFill="1" applyBorder="1"/>
    <xf numFmtId="0" fontId="0" fillId="2" borderId="6" xfId="0" applyFill="1" applyBorder="1"/>
    <xf numFmtId="0" fontId="0" fillId="2" borderId="6" xfId="0" applyFill="1" applyBorder="1" applyAlignment="1">
      <alignment horizontal="left" vertical="top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top" wrapText="1"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/>
    </xf>
    <xf numFmtId="0" fontId="0" fillId="0" borderId="14" xfId="0" applyBorder="1"/>
    <xf numFmtId="2" fontId="0" fillId="0" borderId="14" xfId="0" applyNumberFormat="1" applyBorder="1"/>
    <xf numFmtId="0" fontId="4" fillId="3" borderId="14" xfId="0" applyFont="1" applyFill="1" applyBorder="1" applyAlignment="1">
      <alignment horizontal="left" vertical="top" wrapText="1"/>
    </xf>
    <xf numFmtId="0" fontId="0" fillId="3" borderId="14" xfId="0" applyFill="1" applyBorder="1"/>
    <xf numFmtId="0" fontId="0" fillId="3" borderId="14" xfId="0" applyFill="1" applyBorder="1" applyAlignment="1">
      <alignment horizontal="left" vertical="top"/>
    </xf>
    <xf numFmtId="0" fontId="9" fillId="3" borderId="14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left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left"/>
    </xf>
    <xf numFmtId="0" fontId="0" fillId="0" borderId="15" xfId="0" applyBorder="1"/>
    <xf numFmtId="0" fontId="16" fillId="4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left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5" xfId="0" applyNumberFormat="1" applyFill="1" applyBorder="1"/>
    <xf numFmtId="0" fontId="0" fillId="7" borderId="14" xfId="0" applyFill="1" applyBorder="1"/>
    <xf numFmtId="0" fontId="18" fillId="0" borderId="14" xfId="0" applyFont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0" fillId="3" borderId="14" xfId="0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8" fillId="8" borderId="14" xfId="0" applyFont="1" applyFill="1" applyBorder="1" applyAlignment="1">
      <alignment/>
    </xf>
    <xf numFmtId="2" fontId="0" fillId="2" borderId="14" xfId="0" applyNumberFormat="1" applyFill="1" applyBorder="1"/>
    <xf numFmtId="2" fontId="0" fillId="7" borderId="0" xfId="0" applyNumberFormat="1" applyFill="1"/>
    <xf numFmtId="0" fontId="0" fillId="0" borderId="14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top" wrapText="1"/>
    </xf>
    <xf numFmtId="2" fontId="4" fillId="2" borderId="16" xfId="0" applyNumberFormat="1" applyFont="1" applyFill="1" applyBorder="1" applyAlignment="1">
      <alignment horizontal="left" vertical="top" wrapText="1"/>
    </xf>
    <xf numFmtId="2" fontId="4" fillId="2" borderId="16" xfId="0" applyNumberFormat="1" applyFont="1" applyFill="1" applyBorder="1" applyAlignment="1">
      <alignment horizontal="left"/>
    </xf>
    <xf numFmtId="2" fontId="0" fillId="7" borderId="14" xfId="0" applyNumberForma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1" fillId="2" borderId="17" xfId="0" applyFont="1" applyFill="1" applyBorder="1" applyAlignment="1">
      <alignment horizontal="center" vertical="center"/>
    </xf>
    <xf numFmtId="2" fontId="21" fillId="2" borderId="17" xfId="0" applyNumberFormat="1" applyFont="1" applyFill="1" applyBorder="1" applyAlignment="1">
      <alignment horizontal="center" vertical="center"/>
    </xf>
    <xf numFmtId="1" fontId="21" fillId="2" borderId="17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10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20" fillId="2" borderId="22" xfId="0" applyFont="1" applyFill="1" applyBorder="1" applyAlignment="1">
      <alignment horizontal="left" vertical="top" wrapText="1"/>
    </xf>
    <xf numFmtId="0" fontId="20" fillId="2" borderId="23" xfId="0" applyFont="1" applyFill="1" applyBorder="1" applyAlignment="1">
      <alignment horizontal="left" vertical="top" wrapText="1"/>
    </xf>
    <xf numFmtId="0" fontId="20" fillId="2" borderId="2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3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15" fillId="4" borderId="14" xfId="0" applyFont="1" applyFill="1" applyBorder="1" applyAlignment="1">
      <alignment horizontal="righ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right" vertical="center" wrapText="1"/>
    </xf>
    <xf numFmtId="0" fontId="18" fillId="7" borderId="35" xfId="0" applyFont="1" applyFill="1" applyBorder="1" applyAlignment="1">
      <alignment horizont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center" wrapText="1"/>
    </xf>
    <xf numFmtId="0" fontId="19" fillId="7" borderId="37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S288"/>
  <sheetViews>
    <sheetView tabSelected="1" zoomScale="85" zoomScaleNormal="85" workbookViewId="0" topLeftCell="A61">
      <selection activeCell="H70" sqref="H70"/>
    </sheetView>
  </sheetViews>
  <sheetFormatPr defaultColWidth="9.140625" defaultRowHeight="15"/>
  <cols>
    <col min="1" max="1" width="9.140625" style="1" customWidth="1"/>
    <col min="2" max="2" width="5.421875" style="17" customWidth="1"/>
    <col min="3" max="3" width="14.7109375" style="17" customWidth="1"/>
    <col min="4" max="4" width="46.00390625" style="17" customWidth="1"/>
    <col min="5" max="5" width="11.140625" style="34" customWidth="1"/>
    <col min="6" max="6" width="13.28125" style="34" customWidth="1"/>
    <col min="7" max="7" width="11.8515625" style="34" customWidth="1"/>
    <col min="8" max="8" width="12.140625" style="34" customWidth="1"/>
    <col min="9" max="9" width="14.28125" style="17" customWidth="1"/>
    <col min="10" max="10" width="11.140625" style="17" customWidth="1"/>
    <col min="11" max="11" width="14.00390625" style="17" customWidth="1"/>
    <col min="12" max="14" width="10.28125" style="17" customWidth="1"/>
    <col min="15" max="15" width="10.8515625" style="17" customWidth="1"/>
    <col min="16" max="16384" width="9.140625" style="1" customWidth="1"/>
  </cols>
  <sheetData>
    <row r="1" spans="2:15" ht="18.75" thickBot="1">
      <c r="B1" s="125" t="s">
        <v>298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2:15" ht="15">
      <c r="B2" s="6"/>
      <c r="C2" s="4"/>
      <c r="D2" s="4"/>
      <c r="E2" s="28"/>
      <c r="F2" s="28"/>
      <c r="G2" s="28"/>
      <c r="H2" s="28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47"/>
      <c r="F3" s="147"/>
      <c r="G3" s="147"/>
      <c r="H3" s="147"/>
      <c r="I3" s="147"/>
      <c r="J3" s="147"/>
      <c r="K3" s="147"/>
      <c r="L3" s="147"/>
      <c r="M3" s="119"/>
      <c r="N3" s="100"/>
      <c r="O3" s="5"/>
    </row>
    <row r="4" spans="2:15" ht="15">
      <c r="B4" s="18" t="s">
        <v>0</v>
      </c>
      <c r="C4" s="19"/>
      <c r="D4" s="19" t="s">
        <v>1</v>
      </c>
      <c r="E4" s="29"/>
      <c r="F4" s="29"/>
      <c r="G4" s="29"/>
      <c r="H4" s="29"/>
      <c r="I4" s="13"/>
      <c r="J4" s="13"/>
      <c r="K4" s="13"/>
      <c r="L4" s="13"/>
      <c r="M4" s="13"/>
      <c r="N4" s="13"/>
      <c r="O4" s="14"/>
    </row>
    <row r="5" spans="2:15" ht="28.5" customHeight="1">
      <c r="B5" s="3"/>
      <c r="C5" s="37"/>
      <c r="D5" s="2" t="s">
        <v>94</v>
      </c>
      <c r="E5" s="151" t="s">
        <v>302</v>
      </c>
      <c r="F5" s="151"/>
      <c r="G5" s="151"/>
      <c r="H5" s="151"/>
      <c r="I5" s="151"/>
      <c r="J5" s="151"/>
      <c r="K5" s="151"/>
      <c r="L5" s="151"/>
      <c r="M5" s="151"/>
      <c r="N5" s="151"/>
      <c r="O5" s="152"/>
    </row>
    <row r="6" spans="2:15" ht="20.1" customHeight="1">
      <c r="B6" s="3"/>
      <c r="C6" s="37"/>
      <c r="D6" s="2" t="s">
        <v>2</v>
      </c>
      <c r="E6" s="139" t="s">
        <v>294</v>
      </c>
      <c r="F6" s="139"/>
      <c r="G6" s="139"/>
      <c r="H6" s="139"/>
      <c r="I6" s="139"/>
      <c r="J6" s="139"/>
      <c r="K6" s="139"/>
      <c r="L6" s="44"/>
      <c r="M6" s="44"/>
      <c r="N6" s="44"/>
      <c r="O6" s="45"/>
    </row>
    <row r="7" spans="2:19" ht="20.1" customHeight="1">
      <c r="B7" s="3"/>
      <c r="C7" s="37"/>
      <c r="D7" s="2" t="s">
        <v>3</v>
      </c>
      <c r="E7" s="139" t="s">
        <v>295</v>
      </c>
      <c r="F7" s="139"/>
      <c r="G7" s="139"/>
      <c r="H7" s="139"/>
      <c r="I7" s="139"/>
      <c r="J7" s="139"/>
      <c r="K7" s="139"/>
      <c r="L7" s="44"/>
      <c r="M7" s="44"/>
      <c r="N7" s="44"/>
      <c r="O7" s="45"/>
      <c r="R7" s="143"/>
      <c r="S7" s="143"/>
    </row>
    <row r="8" spans="2:15" ht="20.1" customHeight="1">
      <c r="B8" s="3"/>
      <c r="C8" s="37"/>
      <c r="D8" s="2" t="s">
        <v>4</v>
      </c>
      <c r="E8" s="139" t="s">
        <v>299</v>
      </c>
      <c r="F8" s="139"/>
      <c r="G8" s="139"/>
      <c r="H8" s="139"/>
      <c r="I8" s="139"/>
      <c r="J8" s="139"/>
      <c r="K8" s="139"/>
      <c r="L8" s="44"/>
      <c r="M8" s="44"/>
      <c r="N8" s="44"/>
      <c r="O8" s="45"/>
    </row>
    <row r="9" spans="2:15" ht="20.1" customHeight="1" thickBot="1">
      <c r="B9" s="11"/>
      <c r="C9" s="36"/>
      <c r="D9" s="12" t="s">
        <v>95</v>
      </c>
      <c r="E9" s="129" t="s">
        <v>300</v>
      </c>
      <c r="F9" s="129"/>
      <c r="G9" s="129"/>
      <c r="H9" s="129"/>
      <c r="I9" s="129"/>
      <c r="J9" s="129"/>
      <c r="K9" s="129"/>
      <c r="L9" s="129"/>
      <c r="M9" s="117"/>
      <c r="N9" s="101"/>
      <c r="O9" s="46"/>
    </row>
    <row r="10" spans="2:15" ht="15" thickBot="1">
      <c r="B10" s="6"/>
      <c r="C10" s="4"/>
      <c r="D10" s="4"/>
      <c r="E10" s="28"/>
      <c r="F10" s="28"/>
      <c r="G10" s="28"/>
      <c r="H10" s="28"/>
      <c r="I10" s="4"/>
      <c r="J10" s="4"/>
      <c r="K10" s="4"/>
      <c r="L10" s="4"/>
      <c r="M10" s="4"/>
      <c r="N10" s="4"/>
      <c r="O10" s="5"/>
    </row>
    <row r="11" spans="2:15" ht="20.1" customHeight="1">
      <c r="B11" s="18" t="s">
        <v>5</v>
      </c>
      <c r="C11" s="19"/>
      <c r="D11" s="19" t="s">
        <v>6</v>
      </c>
      <c r="E11" s="29"/>
      <c r="F11" s="29"/>
      <c r="G11" s="29"/>
      <c r="H11" s="29"/>
      <c r="I11" s="13"/>
      <c r="J11" s="13"/>
      <c r="K11" s="13"/>
      <c r="L11" s="13"/>
      <c r="M11" s="13"/>
      <c r="N11" s="13"/>
      <c r="O11" s="14"/>
    </row>
    <row r="12" spans="2:15" ht="20.1" customHeight="1">
      <c r="B12" s="3"/>
      <c r="C12" s="37"/>
      <c r="D12" s="2" t="s">
        <v>7</v>
      </c>
      <c r="E12" s="47">
        <v>364.91</v>
      </c>
      <c r="F12" s="47"/>
      <c r="G12" s="47"/>
      <c r="H12" s="47"/>
      <c r="I12" s="2"/>
      <c r="J12" s="2"/>
      <c r="K12" s="2"/>
      <c r="L12" s="2"/>
      <c r="M12" s="116"/>
      <c r="N12" s="99"/>
      <c r="O12" s="5"/>
    </row>
    <row r="13" spans="2:15" ht="20.1" customHeight="1">
      <c r="B13" s="3"/>
      <c r="C13" s="37"/>
      <c r="D13" s="2" t="s">
        <v>8</v>
      </c>
      <c r="E13" s="47">
        <v>1264.4</v>
      </c>
      <c r="F13" s="47"/>
      <c r="G13" s="47"/>
      <c r="H13" s="47"/>
      <c r="I13" s="2"/>
      <c r="J13" s="2"/>
      <c r="K13" s="2"/>
      <c r="L13" s="2"/>
      <c r="M13" s="116"/>
      <c r="N13" s="99"/>
      <c r="O13" s="5"/>
    </row>
    <row r="14" spans="2:15" ht="20.1" customHeight="1">
      <c r="B14" s="3"/>
      <c r="C14" s="37"/>
      <c r="D14" s="2" t="s">
        <v>9</v>
      </c>
      <c r="E14" s="114" t="s">
        <v>297</v>
      </c>
      <c r="F14" s="35"/>
      <c r="G14" s="35"/>
      <c r="H14" s="35"/>
      <c r="I14" s="2"/>
      <c r="J14" s="2"/>
      <c r="K14" s="2"/>
      <c r="L14" s="2"/>
      <c r="M14" s="116"/>
      <c r="N14" s="99"/>
      <c r="O14" s="5"/>
    </row>
    <row r="15" spans="2:15" ht="20.1" customHeight="1">
      <c r="B15" s="3"/>
      <c r="C15" s="37"/>
      <c r="D15" s="2" t="s">
        <v>10</v>
      </c>
      <c r="E15" s="120">
        <v>0.016</v>
      </c>
      <c r="F15" s="48"/>
      <c r="G15" s="48"/>
      <c r="H15" s="48"/>
      <c r="I15" s="2"/>
      <c r="J15" s="2"/>
      <c r="K15" s="2"/>
      <c r="L15" s="2"/>
      <c r="M15" s="116"/>
      <c r="N15" s="99"/>
      <c r="O15" s="5"/>
    </row>
    <row r="16" spans="2:15" ht="20.1" customHeight="1">
      <c r="B16" s="3"/>
      <c r="C16" s="37"/>
      <c r="D16" s="2" t="s">
        <v>40</v>
      </c>
      <c r="E16" s="54" t="s">
        <v>303</v>
      </c>
      <c r="F16" s="47"/>
      <c r="G16" s="47" t="s">
        <v>304</v>
      </c>
      <c r="H16" s="47"/>
      <c r="I16" s="128"/>
      <c r="J16" s="128"/>
      <c r="K16" s="128"/>
      <c r="L16" s="128"/>
      <c r="M16" s="116"/>
      <c r="N16" s="99"/>
      <c r="O16" s="5"/>
    </row>
    <row r="17" spans="2:15" ht="20.1" customHeight="1">
      <c r="B17" s="3"/>
      <c r="C17" s="37"/>
      <c r="D17" s="2"/>
      <c r="E17" s="54" t="s">
        <v>305</v>
      </c>
      <c r="F17" s="47"/>
      <c r="G17" s="47" t="s">
        <v>306</v>
      </c>
      <c r="H17" s="47"/>
      <c r="I17" s="128"/>
      <c r="J17" s="128"/>
      <c r="K17" s="128"/>
      <c r="L17" s="128"/>
      <c r="M17" s="116"/>
      <c r="N17" s="99"/>
      <c r="O17" s="5"/>
    </row>
    <row r="18" spans="2:15" ht="20.1" customHeight="1" thickBot="1">
      <c r="B18" s="11"/>
      <c r="C18" s="36"/>
      <c r="D18" s="12"/>
      <c r="E18" s="26"/>
      <c r="F18" s="26"/>
      <c r="G18" s="26"/>
      <c r="H18" s="26"/>
      <c r="I18" s="12"/>
      <c r="J18" s="12"/>
      <c r="K18" s="12"/>
      <c r="L18" s="12"/>
      <c r="M18" s="36"/>
      <c r="N18" s="36"/>
      <c r="O18" s="9"/>
    </row>
    <row r="19" spans="2:15" ht="20.1" customHeight="1" thickBot="1">
      <c r="B19" s="3"/>
      <c r="C19" s="37"/>
      <c r="D19" s="2"/>
      <c r="E19" s="25"/>
      <c r="F19" s="25"/>
      <c r="G19" s="25"/>
      <c r="H19" s="25"/>
      <c r="I19" s="2"/>
      <c r="J19" s="2"/>
      <c r="K19" s="2"/>
      <c r="L19" s="2"/>
      <c r="M19" s="116"/>
      <c r="N19" s="99"/>
      <c r="O19" s="5"/>
    </row>
    <row r="20" spans="2:15" ht="20.1" customHeight="1">
      <c r="B20" s="20" t="s">
        <v>13</v>
      </c>
      <c r="C20" s="21"/>
      <c r="D20" s="21" t="s">
        <v>101</v>
      </c>
      <c r="E20" s="53"/>
      <c r="F20" s="53"/>
      <c r="G20" s="53"/>
      <c r="H20" s="53"/>
      <c r="I20" s="15"/>
      <c r="J20" s="15"/>
      <c r="K20" s="15"/>
      <c r="L20" s="15"/>
      <c r="M20" s="15"/>
      <c r="N20" s="15"/>
      <c r="O20" s="14"/>
    </row>
    <row r="21" spans="2:15" ht="20.1" customHeight="1">
      <c r="B21" s="6"/>
      <c r="C21" s="4"/>
      <c r="D21" s="2" t="s">
        <v>11</v>
      </c>
      <c r="E21" s="51">
        <v>1566</v>
      </c>
      <c r="F21" s="51"/>
      <c r="G21" s="51"/>
      <c r="H21" s="51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51">
        <v>378</v>
      </c>
      <c r="F22" s="51"/>
      <c r="G22" s="51"/>
      <c r="H22" s="51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51">
        <v>857</v>
      </c>
      <c r="F23" s="51"/>
      <c r="G23" s="51"/>
      <c r="H23" s="51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2" t="s">
        <v>35</v>
      </c>
      <c r="E24" s="52">
        <v>117</v>
      </c>
      <c r="F24" s="52"/>
      <c r="G24" s="52"/>
      <c r="H24" s="52"/>
      <c r="I24" s="8"/>
      <c r="J24" s="8"/>
      <c r="K24" s="8"/>
      <c r="L24" s="8"/>
      <c r="M24" s="8"/>
      <c r="N24" s="8"/>
      <c r="O24" s="9"/>
    </row>
    <row r="25" spans="2:15" ht="24.95" customHeight="1">
      <c r="B25" s="22" t="s">
        <v>14</v>
      </c>
      <c r="C25" s="38"/>
      <c r="D25" s="23" t="s">
        <v>103</v>
      </c>
      <c r="E25" s="50"/>
      <c r="F25" s="50"/>
      <c r="G25" s="50"/>
      <c r="H25" s="50"/>
      <c r="I25" s="15"/>
      <c r="J25" s="15"/>
      <c r="K25" s="15"/>
      <c r="L25" s="15"/>
      <c r="M25" s="15"/>
      <c r="N25" s="15"/>
      <c r="O25" s="14"/>
    </row>
    <row r="26" spans="2:15" ht="35.1" customHeight="1">
      <c r="B26" s="6"/>
      <c r="C26" s="4"/>
      <c r="D26" s="2" t="s">
        <v>96</v>
      </c>
      <c r="E26" s="47"/>
      <c r="F26" s="47">
        <v>272</v>
      </c>
      <c r="G26" s="47" t="s">
        <v>301</v>
      </c>
      <c r="H26" s="47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7"/>
      <c r="F27" s="113">
        <v>8520</v>
      </c>
      <c r="G27" s="47"/>
      <c r="H27" s="47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7"/>
      <c r="F28" s="47">
        <v>20</v>
      </c>
      <c r="G28" s="47"/>
      <c r="H28" s="47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7"/>
      <c r="F29" s="47">
        <v>15.52</v>
      </c>
      <c r="G29" s="47"/>
      <c r="H29" s="47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2" t="s">
        <v>92</v>
      </c>
      <c r="E30" s="49"/>
      <c r="F30" s="49">
        <v>49.51</v>
      </c>
      <c r="G30" s="49"/>
      <c r="H30" s="49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4"/>
      <c r="F31" s="54"/>
      <c r="G31" s="54"/>
      <c r="H31" s="54"/>
      <c r="I31" s="4"/>
      <c r="J31" s="4"/>
      <c r="K31" s="4"/>
      <c r="L31" s="4"/>
      <c r="M31" s="4"/>
      <c r="N31" s="4"/>
      <c r="O31" s="5"/>
    </row>
    <row r="32" spans="2:15" ht="20.1" customHeight="1">
      <c r="B32" s="20" t="s">
        <v>23</v>
      </c>
      <c r="C32" s="21"/>
      <c r="D32" s="21" t="s">
        <v>15</v>
      </c>
      <c r="E32" s="50"/>
      <c r="F32" s="50"/>
      <c r="G32" s="50"/>
      <c r="H32" s="50"/>
      <c r="I32" s="15"/>
      <c r="J32" s="15"/>
      <c r="K32" s="15"/>
      <c r="L32" s="15"/>
      <c r="M32" s="15"/>
      <c r="N32" s="15"/>
      <c r="O32" s="14"/>
    </row>
    <row r="33" spans="2:15" ht="20.1" customHeight="1">
      <c r="B33" s="6"/>
      <c r="C33" s="4"/>
      <c r="D33" s="2" t="s">
        <v>16</v>
      </c>
      <c r="E33" s="55"/>
      <c r="F33" s="55">
        <v>318.41</v>
      </c>
      <c r="G33" s="55"/>
      <c r="H33" s="55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55"/>
      <c r="F34" s="55">
        <v>2</v>
      </c>
      <c r="G34" s="55"/>
      <c r="H34" s="55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55"/>
      <c r="F35" s="55">
        <v>4.17</v>
      </c>
      <c r="G35" s="55"/>
      <c r="H35" s="55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55"/>
      <c r="F36" s="55">
        <v>11.47</v>
      </c>
      <c r="G36" s="55"/>
      <c r="H36" s="55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55"/>
      <c r="F37" s="55">
        <v>10.66</v>
      </c>
      <c r="G37" s="55"/>
      <c r="H37" s="55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55"/>
      <c r="F38" s="55">
        <v>2.37</v>
      </c>
      <c r="G38" s="55"/>
      <c r="H38" s="55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2" t="s">
        <v>22</v>
      </c>
      <c r="E39" s="56"/>
      <c r="F39" s="56">
        <v>17.83</v>
      </c>
      <c r="G39" s="56"/>
      <c r="H39" s="56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4"/>
      <c r="F40" s="54"/>
      <c r="G40" s="54"/>
      <c r="H40" s="54"/>
      <c r="I40" s="4"/>
      <c r="J40" s="4"/>
      <c r="K40" s="4"/>
      <c r="L40" s="4"/>
      <c r="M40" s="4"/>
      <c r="N40" s="4"/>
      <c r="O40" s="5"/>
    </row>
    <row r="41" spans="2:15" ht="15">
      <c r="B41" s="20" t="s">
        <v>28</v>
      </c>
      <c r="C41" s="21"/>
      <c r="D41" s="21" t="s">
        <v>24</v>
      </c>
      <c r="E41" s="50"/>
      <c r="F41" s="50"/>
      <c r="G41" s="50"/>
      <c r="H41" s="50"/>
      <c r="I41" s="15"/>
      <c r="J41" s="15"/>
      <c r="K41" s="15"/>
      <c r="L41" s="15"/>
      <c r="M41" s="15"/>
      <c r="N41" s="15"/>
      <c r="O41" s="14"/>
    </row>
    <row r="42" spans="2:15" ht="20.1" customHeight="1">
      <c r="B42" s="6"/>
      <c r="C42" s="4"/>
      <c r="D42" s="2" t="s">
        <v>25</v>
      </c>
      <c r="E42" s="55"/>
      <c r="F42" s="55">
        <v>11.47</v>
      </c>
      <c r="G42" s="55"/>
      <c r="H42" s="55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47"/>
      <c r="F43" s="47">
        <v>89.97</v>
      </c>
      <c r="G43" s="47"/>
      <c r="H43" s="47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47"/>
      <c r="F44" s="47">
        <v>99.95</v>
      </c>
      <c r="G44" s="47"/>
      <c r="H44" s="47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108</v>
      </c>
      <c r="E45" s="47"/>
      <c r="F45" s="47">
        <v>143.32</v>
      </c>
      <c r="G45" s="47"/>
      <c r="H45" s="47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2" t="s">
        <v>27</v>
      </c>
      <c r="E46" s="49"/>
      <c r="F46" s="49">
        <v>3500</v>
      </c>
      <c r="G46" s="49"/>
      <c r="H46" s="49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8"/>
      <c r="F47" s="28"/>
      <c r="G47" s="28"/>
      <c r="H47" s="28"/>
      <c r="I47" s="4"/>
      <c r="J47" s="4"/>
      <c r="K47" s="4"/>
      <c r="L47" s="4"/>
      <c r="M47" s="4"/>
      <c r="N47" s="4"/>
      <c r="O47" s="5"/>
    </row>
    <row r="48" spans="2:15" ht="15">
      <c r="B48" s="20" t="s">
        <v>36</v>
      </c>
      <c r="C48" s="21"/>
      <c r="D48" s="21" t="s">
        <v>116</v>
      </c>
      <c r="E48" s="31"/>
      <c r="F48" s="31"/>
      <c r="G48" s="31"/>
      <c r="H48" s="31"/>
      <c r="I48" s="15"/>
      <c r="J48" s="15"/>
      <c r="K48" s="15"/>
      <c r="L48" s="15"/>
      <c r="M48" s="15"/>
      <c r="N48" s="15"/>
      <c r="O48" s="14"/>
    </row>
    <row r="49" spans="2:15" ht="20.1" customHeight="1">
      <c r="B49" s="6"/>
      <c r="C49" s="4"/>
      <c r="D49" s="2" t="s">
        <v>107</v>
      </c>
      <c r="E49" s="47" t="s">
        <v>296</v>
      </c>
      <c r="F49" s="47">
        <v>8</v>
      </c>
      <c r="G49" s="47"/>
      <c r="H49" s="47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47"/>
      <c r="F50" s="47">
        <v>14</v>
      </c>
      <c r="G50" s="47"/>
      <c r="H50" s="47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47"/>
      <c r="F51" s="47">
        <v>12</v>
      </c>
      <c r="G51" s="47"/>
      <c r="H51" s="47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2"/>
      <c r="F52" s="32"/>
      <c r="G52" s="32"/>
      <c r="H52" s="32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8"/>
      <c r="F53" s="28"/>
      <c r="G53" s="28"/>
      <c r="H53" s="28"/>
      <c r="I53" s="4"/>
      <c r="J53" s="4"/>
      <c r="K53" s="4"/>
      <c r="L53" s="4"/>
      <c r="M53" s="4"/>
      <c r="N53" s="4"/>
      <c r="O53" s="5"/>
    </row>
    <row r="54" spans="2:15" ht="15">
      <c r="B54" s="18" t="s">
        <v>43</v>
      </c>
      <c r="C54" s="19"/>
      <c r="D54" s="19" t="s">
        <v>41</v>
      </c>
      <c r="E54" s="29"/>
      <c r="F54" s="29"/>
      <c r="G54" s="29"/>
      <c r="H54" s="29"/>
      <c r="I54" s="13"/>
      <c r="J54" s="13"/>
      <c r="K54" s="13"/>
      <c r="L54" s="13"/>
      <c r="M54" s="13"/>
      <c r="N54" s="13"/>
      <c r="O54" s="14"/>
    </row>
    <row r="55" spans="2:15" ht="30" customHeight="1">
      <c r="B55" s="3"/>
      <c r="C55" s="37"/>
      <c r="D55" s="2" t="s">
        <v>104</v>
      </c>
      <c r="E55" s="115">
        <v>0.2761</v>
      </c>
      <c r="F55" s="33"/>
      <c r="G55" s="33"/>
      <c r="H55" s="33"/>
      <c r="I55" s="2"/>
      <c r="J55" s="2"/>
      <c r="K55" s="2"/>
      <c r="L55" s="2"/>
      <c r="M55" s="116"/>
      <c r="N55" s="99"/>
      <c r="O55" s="5"/>
    </row>
    <row r="56" spans="2:15" ht="30" customHeight="1">
      <c r="B56" s="3"/>
      <c r="C56" s="37"/>
      <c r="D56" s="2" t="s">
        <v>105</v>
      </c>
      <c r="E56" s="115">
        <v>0.04</v>
      </c>
      <c r="F56" s="33"/>
      <c r="G56" s="33"/>
      <c r="H56" s="33"/>
      <c r="I56" s="2"/>
      <c r="J56" s="2"/>
      <c r="K56" s="2"/>
      <c r="L56" s="2"/>
      <c r="M56" s="116"/>
      <c r="N56" s="99"/>
      <c r="O56" s="5"/>
    </row>
    <row r="57" spans="2:15" ht="30" customHeight="1">
      <c r="B57" s="3"/>
      <c r="C57" s="37"/>
      <c r="D57" s="2" t="s">
        <v>106</v>
      </c>
      <c r="E57" s="115">
        <v>0.5659</v>
      </c>
      <c r="F57" s="33"/>
      <c r="G57" s="33"/>
      <c r="H57" s="33"/>
      <c r="I57" s="2"/>
      <c r="J57" s="2"/>
      <c r="K57" s="2"/>
      <c r="L57" s="2"/>
      <c r="M57" s="116"/>
      <c r="N57" s="99"/>
      <c r="O57" s="5"/>
    </row>
    <row r="58" spans="2:15" ht="15">
      <c r="B58" s="3"/>
      <c r="C58" s="37"/>
      <c r="D58" s="2" t="s">
        <v>98</v>
      </c>
      <c r="E58" s="115">
        <v>0.118</v>
      </c>
      <c r="F58" s="33"/>
      <c r="G58" s="33"/>
      <c r="H58" s="33"/>
      <c r="I58" s="2"/>
      <c r="J58" s="2"/>
      <c r="K58" s="2"/>
      <c r="L58" s="2"/>
      <c r="M58" s="116"/>
      <c r="N58" s="99"/>
      <c r="O58" s="5"/>
    </row>
    <row r="59" spans="2:15" ht="15">
      <c r="B59" s="3"/>
      <c r="C59" s="37"/>
      <c r="D59" s="2" t="s">
        <v>42</v>
      </c>
      <c r="E59" s="115"/>
      <c r="F59" s="33"/>
      <c r="G59" s="33"/>
      <c r="H59" s="33"/>
      <c r="I59" s="2"/>
      <c r="J59" s="2"/>
      <c r="K59" s="2"/>
      <c r="L59" s="2"/>
      <c r="M59" s="116"/>
      <c r="N59" s="99"/>
      <c r="O59" s="5"/>
    </row>
    <row r="60" spans="2:15" ht="15" thickBot="1">
      <c r="B60" s="7"/>
      <c r="C60" s="8"/>
      <c r="D60" s="8"/>
      <c r="E60" s="32"/>
      <c r="F60" s="32"/>
      <c r="G60" s="32"/>
      <c r="H60" s="32"/>
      <c r="I60" s="8"/>
      <c r="J60" s="8"/>
      <c r="K60" s="8"/>
      <c r="L60" s="8"/>
      <c r="M60" s="8"/>
      <c r="N60" s="8"/>
      <c r="O60" s="9"/>
    </row>
    <row r="61" spans="2:15" ht="30" customHeight="1">
      <c r="B61" s="20" t="s">
        <v>44</v>
      </c>
      <c r="C61" s="21"/>
      <c r="D61" s="21" t="s">
        <v>29</v>
      </c>
      <c r="E61" s="30"/>
      <c r="F61" s="30"/>
      <c r="G61" s="30"/>
      <c r="H61" s="30"/>
      <c r="I61" s="15"/>
      <c r="J61" s="15"/>
      <c r="K61" s="15"/>
      <c r="L61" s="15"/>
      <c r="M61" s="15"/>
      <c r="N61" s="15"/>
      <c r="O61" s="14"/>
    </row>
    <row r="62" spans="2:15" ht="30" customHeight="1">
      <c r="B62" s="6"/>
      <c r="C62" s="4"/>
      <c r="D62" s="37" t="s">
        <v>111</v>
      </c>
      <c r="E62" s="47">
        <v>77.49</v>
      </c>
      <c r="F62" s="47"/>
      <c r="G62" s="47"/>
      <c r="H62" s="47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7" t="s">
        <v>112</v>
      </c>
      <c r="E63" s="47">
        <v>52.75</v>
      </c>
      <c r="F63" s="47"/>
      <c r="G63" s="47"/>
      <c r="H63" s="47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7" t="s">
        <v>113</v>
      </c>
      <c r="E64" s="47">
        <v>24.739999999999995</v>
      </c>
      <c r="F64" s="47"/>
      <c r="G64" s="47"/>
      <c r="H64" s="47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9"/>
      <c r="D65" s="60" t="s">
        <v>239</v>
      </c>
      <c r="E65" s="98">
        <v>17.02</v>
      </c>
      <c r="F65" s="98"/>
      <c r="G65" s="98"/>
      <c r="H65" s="98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61"/>
      <c r="D66" s="62" t="s">
        <v>240</v>
      </c>
      <c r="E66" s="83">
        <f>E65/E64</f>
        <v>0.6879547291835086</v>
      </c>
      <c r="F66" s="83"/>
      <c r="G66" s="83"/>
      <c r="H66" s="83"/>
      <c r="I66" s="8"/>
      <c r="J66" s="8"/>
      <c r="K66" s="8"/>
      <c r="L66" s="8"/>
      <c r="M66" s="8"/>
      <c r="N66" s="8"/>
      <c r="O66" s="9"/>
    </row>
    <row r="67" spans="2:15" ht="60" customHeight="1">
      <c r="B67" s="57" t="s">
        <v>109</v>
      </c>
      <c r="C67" s="58"/>
      <c r="D67" s="58" t="s">
        <v>37</v>
      </c>
      <c r="E67" s="54"/>
      <c r="F67" s="54"/>
      <c r="G67" s="54"/>
      <c r="H67" s="54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54"/>
      <c r="F68" s="54" t="s">
        <v>296</v>
      </c>
      <c r="G68" s="54"/>
      <c r="H68" s="54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84"/>
      <c r="F69" s="54">
        <v>68.33</v>
      </c>
      <c r="G69" s="84"/>
      <c r="H69" s="84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4"/>
      <c r="F70" s="84">
        <v>28.11</v>
      </c>
      <c r="G70" s="84"/>
      <c r="H70" s="84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2" t="s">
        <v>289</v>
      </c>
      <c r="E71" s="85"/>
      <c r="F71" s="85">
        <v>218</v>
      </c>
      <c r="G71" s="85"/>
      <c r="H71" s="85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8"/>
      <c r="F72" s="28"/>
      <c r="G72" s="28"/>
      <c r="H72" s="28"/>
      <c r="I72" s="4"/>
      <c r="J72" s="4"/>
      <c r="K72" s="4"/>
      <c r="L72" s="4"/>
      <c r="M72" s="4"/>
      <c r="N72" s="4"/>
      <c r="O72" s="5"/>
    </row>
    <row r="73" spans="2:15" ht="15">
      <c r="B73" s="24" t="s">
        <v>110</v>
      </c>
      <c r="C73" s="39"/>
      <c r="D73" s="144" t="s">
        <v>30</v>
      </c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</row>
    <row r="74" spans="2:15" s="105" customFormat="1" ht="45">
      <c r="B74" s="133" t="s">
        <v>117</v>
      </c>
      <c r="C74" s="134" t="s">
        <v>39</v>
      </c>
      <c r="D74" s="135" t="s">
        <v>290</v>
      </c>
      <c r="E74" s="134" t="s">
        <v>31</v>
      </c>
      <c r="F74" s="137" t="s">
        <v>114</v>
      </c>
      <c r="G74" s="138"/>
      <c r="H74" s="138"/>
      <c r="I74" s="107" t="s">
        <v>32</v>
      </c>
      <c r="J74" s="107" t="s">
        <v>288</v>
      </c>
      <c r="K74" s="107" t="s">
        <v>115</v>
      </c>
      <c r="L74" s="107" t="s">
        <v>33</v>
      </c>
      <c r="M74" s="118" t="s">
        <v>367</v>
      </c>
      <c r="N74" s="106" t="s">
        <v>366</v>
      </c>
      <c r="O74" s="140" t="s">
        <v>100</v>
      </c>
    </row>
    <row r="75" spans="2:15" s="105" customFormat="1" ht="15">
      <c r="B75" s="133"/>
      <c r="C75" s="134"/>
      <c r="D75" s="136"/>
      <c r="E75" s="134"/>
      <c r="F75" s="107" t="s">
        <v>291</v>
      </c>
      <c r="G75" s="107" t="s">
        <v>292</v>
      </c>
      <c r="H75" s="107" t="s">
        <v>293</v>
      </c>
      <c r="I75" s="107" t="s">
        <v>287</v>
      </c>
      <c r="J75" s="107" t="s">
        <v>287</v>
      </c>
      <c r="K75" s="107" t="s">
        <v>286</v>
      </c>
      <c r="L75" s="107" t="s">
        <v>281</v>
      </c>
      <c r="M75" s="137" t="s">
        <v>285</v>
      </c>
      <c r="N75" s="142"/>
      <c r="O75" s="141"/>
    </row>
    <row r="76" spans="2:15" ht="15" customHeight="1">
      <c r="B76" s="130" t="s">
        <v>118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2"/>
    </row>
    <row r="77" spans="2:15" ht="15" customHeight="1">
      <c r="B77" s="121">
        <v>1</v>
      </c>
      <c r="C77" s="123" t="s">
        <v>307</v>
      </c>
      <c r="D77" s="123" t="s">
        <v>313</v>
      </c>
      <c r="E77" s="27">
        <v>1</v>
      </c>
      <c r="F77" s="27">
        <v>10</v>
      </c>
      <c r="G77" s="27">
        <v>10</v>
      </c>
      <c r="H77" s="27">
        <v>3</v>
      </c>
      <c r="I77" s="27">
        <v>0.43</v>
      </c>
      <c r="J77" s="27">
        <v>0.32</v>
      </c>
      <c r="K77" s="124">
        <v>168.42105263157896</v>
      </c>
      <c r="L77" s="27">
        <v>0.425</v>
      </c>
      <c r="M77" s="27">
        <v>22.363213</v>
      </c>
      <c r="N77" s="27">
        <v>82.45866</v>
      </c>
      <c r="O77" s="122">
        <v>1</v>
      </c>
    </row>
    <row r="78" spans="2:15" ht="15" customHeight="1">
      <c r="B78" s="121">
        <v>2</v>
      </c>
      <c r="C78" s="123" t="s">
        <v>308</v>
      </c>
      <c r="D78" s="123" t="s">
        <v>314</v>
      </c>
      <c r="E78" s="27">
        <v>1</v>
      </c>
      <c r="F78" s="27">
        <v>60</v>
      </c>
      <c r="G78" s="27">
        <v>60</v>
      </c>
      <c r="H78" s="27">
        <v>0</v>
      </c>
      <c r="I78" s="27">
        <v>0.27</v>
      </c>
      <c r="J78" s="27">
        <v>0.23</v>
      </c>
      <c r="K78" s="124">
        <v>121.05263157894737</v>
      </c>
      <c r="L78" s="27">
        <v>0.04</v>
      </c>
      <c r="M78" s="27">
        <v>22.366634</v>
      </c>
      <c r="N78" s="27">
        <v>82.4585765</v>
      </c>
      <c r="O78" s="122">
        <v>1</v>
      </c>
    </row>
    <row r="79" spans="2:15" ht="15" customHeight="1">
      <c r="B79" s="121">
        <v>3</v>
      </c>
      <c r="C79" s="123" t="s">
        <v>308</v>
      </c>
      <c r="D79" s="123" t="s">
        <v>315</v>
      </c>
      <c r="E79" s="27">
        <v>1</v>
      </c>
      <c r="F79" s="27">
        <v>60</v>
      </c>
      <c r="G79" s="27">
        <v>60</v>
      </c>
      <c r="H79" s="27">
        <v>0</v>
      </c>
      <c r="I79" s="27">
        <v>0.27</v>
      </c>
      <c r="J79" s="27">
        <v>0.23</v>
      </c>
      <c r="K79" s="124">
        <v>121.05263157894737</v>
      </c>
      <c r="L79" s="27">
        <v>0.3</v>
      </c>
      <c r="M79" s="27">
        <v>22.36857</v>
      </c>
      <c r="N79" s="27">
        <v>82.457464</v>
      </c>
      <c r="O79" s="122">
        <v>1</v>
      </c>
    </row>
    <row r="80" spans="2:15" ht="15" customHeight="1">
      <c r="B80" s="121">
        <v>4</v>
      </c>
      <c r="C80" s="123" t="s">
        <v>307</v>
      </c>
      <c r="D80" s="123" t="s">
        <v>316</v>
      </c>
      <c r="E80" s="27">
        <v>1</v>
      </c>
      <c r="F80" s="27">
        <v>10</v>
      </c>
      <c r="G80" s="27">
        <v>10</v>
      </c>
      <c r="H80" s="27">
        <v>3</v>
      </c>
      <c r="I80" s="27">
        <v>0.43</v>
      </c>
      <c r="J80" s="27">
        <v>0.32</v>
      </c>
      <c r="K80" s="124">
        <v>168.42105263157896</v>
      </c>
      <c r="L80" s="27">
        <v>1.24</v>
      </c>
      <c r="M80" s="27">
        <v>22.364321</v>
      </c>
      <c r="N80" s="27">
        <v>82.459742</v>
      </c>
      <c r="O80" s="122">
        <v>1</v>
      </c>
    </row>
    <row r="81" spans="2:15" ht="15" customHeight="1">
      <c r="B81" s="121">
        <v>5</v>
      </c>
      <c r="C81" s="123" t="s">
        <v>308</v>
      </c>
      <c r="D81" s="123" t="s">
        <v>317</v>
      </c>
      <c r="E81" s="27">
        <v>1</v>
      </c>
      <c r="F81" s="27">
        <v>60</v>
      </c>
      <c r="G81" s="27">
        <v>60</v>
      </c>
      <c r="H81" s="27">
        <v>0</v>
      </c>
      <c r="I81" s="27">
        <v>0.27</v>
      </c>
      <c r="J81" s="27">
        <v>0.23</v>
      </c>
      <c r="K81" s="124">
        <v>121.05263157894737</v>
      </c>
      <c r="L81" s="27">
        <v>1.235</v>
      </c>
      <c r="M81" s="27">
        <v>22.36543</v>
      </c>
      <c r="N81" s="27">
        <v>82.455654</v>
      </c>
      <c r="O81" s="122">
        <v>1</v>
      </c>
    </row>
    <row r="82" spans="2:15" ht="15" customHeight="1">
      <c r="B82" s="121">
        <v>6</v>
      </c>
      <c r="C82" s="123" t="s">
        <v>308</v>
      </c>
      <c r="D82" s="123" t="s">
        <v>318</v>
      </c>
      <c r="E82" s="27">
        <v>1</v>
      </c>
      <c r="F82" s="27">
        <v>60</v>
      </c>
      <c r="G82" s="27">
        <v>60</v>
      </c>
      <c r="H82" s="27">
        <v>0</v>
      </c>
      <c r="I82" s="27">
        <v>0.27</v>
      </c>
      <c r="J82" s="27">
        <v>0.23</v>
      </c>
      <c r="K82" s="124">
        <v>121.05263157894737</v>
      </c>
      <c r="L82" s="27">
        <v>0.688</v>
      </c>
      <c r="M82" s="27">
        <v>22.36857</v>
      </c>
      <c r="N82" s="27">
        <v>82.458575</v>
      </c>
      <c r="O82" s="122">
        <v>1</v>
      </c>
    </row>
    <row r="83" spans="2:15" ht="15" customHeight="1">
      <c r="B83" s="121">
        <v>7</v>
      </c>
      <c r="C83" s="123" t="s">
        <v>308</v>
      </c>
      <c r="D83" s="123" t="s">
        <v>319</v>
      </c>
      <c r="E83" s="27">
        <v>1</v>
      </c>
      <c r="F83" s="27">
        <v>60</v>
      </c>
      <c r="G83" s="27">
        <v>60</v>
      </c>
      <c r="H83" s="27">
        <v>0</v>
      </c>
      <c r="I83" s="27">
        <v>0.27</v>
      </c>
      <c r="J83" s="27">
        <v>0.23</v>
      </c>
      <c r="K83" s="124">
        <v>121.05263157894737</v>
      </c>
      <c r="L83" s="27">
        <v>0.466</v>
      </c>
      <c r="M83" s="27">
        <v>22.368589</v>
      </c>
      <c r="N83" s="27">
        <v>82.4598589</v>
      </c>
      <c r="O83" s="122">
        <v>1</v>
      </c>
    </row>
    <row r="84" spans="2:15" ht="15" customHeight="1">
      <c r="B84" s="121">
        <v>8</v>
      </c>
      <c r="C84" s="123" t="s">
        <v>308</v>
      </c>
      <c r="D84" s="123" t="s">
        <v>320</v>
      </c>
      <c r="E84" s="27">
        <v>1</v>
      </c>
      <c r="F84" s="27">
        <v>60</v>
      </c>
      <c r="G84" s="27">
        <v>60</v>
      </c>
      <c r="H84" s="27">
        <v>0</v>
      </c>
      <c r="I84" s="27">
        <v>0.27</v>
      </c>
      <c r="J84" s="27">
        <v>0.23</v>
      </c>
      <c r="K84" s="124">
        <v>121.05263157894737</v>
      </c>
      <c r="L84" s="27">
        <v>0.506</v>
      </c>
      <c r="M84" s="27">
        <v>22.367574</v>
      </c>
      <c r="N84" s="27">
        <v>82.450987</v>
      </c>
      <c r="O84" s="122">
        <v>1</v>
      </c>
    </row>
    <row r="85" spans="2:15" ht="15" customHeight="1">
      <c r="B85" s="121">
        <v>9</v>
      </c>
      <c r="C85" s="123" t="s">
        <v>308</v>
      </c>
      <c r="D85" s="123" t="s">
        <v>321</v>
      </c>
      <c r="E85" s="27">
        <v>1</v>
      </c>
      <c r="F85" s="27">
        <v>60</v>
      </c>
      <c r="G85" s="27">
        <v>60</v>
      </c>
      <c r="H85" s="27">
        <v>0</v>
      </c>
      <c r="I85" s="27">
        <v>0.27</v>
      </c>
      <c r="J85" s="27">
        <v>0.23</v>
      </c>
      <c r="K85" s="124">
        <v>121.05263157894737</v>
      </c>
      <c r="L85" s="27">
        <v>1.09</v>
      </c>
      <c r="M85" s="27">
        <v>22.367347</v>
      </c>
      <c r="N85" s="27">
        <v>82.457725</v>
      </c>
      <c r="O85" s="122">
        <v>1</v>
      </c>
    </row>
    <row r="86" spans="2:15" ht="15" customHeight="1">
      <c r="B86" s="121">
        <v>10</v>
      </c>
      <c r="C86" s="123" t="s">
        <v>308</v>
      </c>
      <c r="D86" s="123" t="s">
        <v>321</v>
      </c>
      <c r="E86" s="27">
        <v>1</v>
      </c>
      <c r="F86" s="27">
        <v>60</v>
      </c>
      <c r="G86" s="27">
        <v>60</v>
      </c>
      <c r="H86" s="27">
        <v>0</v>
      </c>
      <c r="I86" s="27">
        <v>0.27</v>
      </c>
      <c r="J86" s="27">
        <v>0.23</v>
      </c>
      <c r="K86" s="124">
        <v>121.05263157894737</v>
      </c>
      <c r="L86" s="27">
        <v>0.3</v>
      </c>
      <c r="M86" s="27">
        <v>22.363532</v>
      </c>
      <c r="N86" s="27">
        <v>82.456452</v>
      </c>
      <c r="O86" s="122">
        <v>1</v>
      </c>
    </row>
    <row r="87" spans="2:15" ht="15" customHeight="1">
      <c r="B87" s="121">
        <v>11</v>
      </c>
      <c r="C87" s="123" t="s">
        <v>308</v>
      </c>
      <c r="D87" s="123" t="s">
        <v>322</v>
      </c>
      <c r="E87" s="27">
        <v>1</v>
      </c>
      <c r="F87" s="27">
        <v>60</v>
      </c>
      <c r="G87" s="27">
        <v>60</v>
      </c>
      <c r="H87" s="27">
        <v>0</v>
      </c>
      <c r="I87" s="27">
        <v>0.27</v>
      </c>
      <c r="J87" s="27">
        <v>0.23</v>
      </c>
      <c r="K87" s="124">
        <v>121.05263157894737</v>
      </c>
      <c r="L87" s="27">
        <v>0.29</v>
      </c>
      <c r="M87" s="27">
        <v>22.367633</v>
      </c>
      <c r="N87" s="27">
        <v>82.4563421</v>
      </c>
      <c r="O87" s="122">
        <v>1</v>
      </c>
    </row>
    <row r="88" spans="2:15" ht="15" customHeight="1">
      <c r="B88" s="121">
        <v>12</v>
      </c>
      <c r="C88" s="123" t="s">
        <v>308</v>
      </c>
      <c r="D88" s="123" t="s">
        <v>323</v>
      </c>
      <c r="E88" s="27">
        <v>1</v>
      </c>
      <c r="F88" s="27">
        <v>60</v>
      </c>
      <c r="G88" s="27">
        <v>60</v>
      </c>
      <c r="H88" s="27">
        <v>0</v>
      </c>
      <c r="I88" s="27">
        <v>0.27</v>
      </c>
      <c r="J88" s="27">
        <v>0.23</v>
      </c>
      <c r="K88" s="124">
        <v>121.05263157894737</v>
      </c>
      <c r="L88" s="27">
        <v>0.667</v>
      </c>
      <c r="M88" s="27">
        <v>22.36537</v>
      </c>
      <c r="N88" s="27">
        <v>82.456543</v>
      </c>
      <c r="O88" s="122">
        <v>1</v>
      </c>
    </row>
    <row r="89" spans="2:15" ht="15" customHeight="1">
      <c r="B89" s="121">
        <v>13</v>
      </c>
      <c r="C89" s="123" t="s">
        <v>309</v>
      </c>
      <c r="D89" s="123" t="s">
        <v>323</v>
      </c>
      <c r="E89" s="27">
        <v>1</v>
      </c>
      <c r="F89" s="27">
        <v>60</v>
      </c>
      <c r="G89" s="27">
        <v>60</v>
      </c>
      <c r="H89" s="27">
        <v>0</v>
      </c>
      <c r="I89" s="27">
        <v>0.8</v>
      </c>
      <c r="J89" s="27">
        <v>0.63</v>
      </c>
      <c r="K89" s="124">
        <v>332</v>
      </c>
      <c r="L89" s="27">
        <v>0.607</v>
      </c>
      <c r="M89" s="27">
        <v>22.36743</v>
      </c>
      <c r="N89" s="27">
        <v>82.457463</v>
      </c>
      <c r="O89" s="122">
        <v>1</v>
      </c>
    </row>
    <row r="90" spans="2:15" ht="15" customHeight="1">
      <c r="B90" s="121">
        <v>14</v>
      </c>
      <c r="C90" s="123" t="s">
        <v>308</v>
      </c>
      <c r="D90" s="123" t="s">
        <v>324</v>
      </c>
      <c r="E90" s="27">
        <v>1</v>
      </c>
      <c r="F90" s="27">
        <v>60</v>
      </c>
      <c r="G90" s="27">
        <v>60</v>
      </c>
      <c r="H90" s="27">
        <v>0</v>
      </c>
      <c r="I90" s="27">
        <v>0.27</v>
      </c>
      <c r="J90" s="27">
        <v>0.23</v>
      </c>
      <c r="K90" s="124">
        <v>121.05263157894737</v>
      </c>
      <c r="L90" s="27">
        <v>0.82</v>
      </c>
      <c r="M90" s="27">
        <v>22.371157</v>
      </c>
      <c r="N90" s="27">
        <v>82.448126</v>
      </c>
      <c r="O90" s="122">
        <v>1</v>
      </c>
    </row>
    <row r="91" spans="2:15" ht="15" customHeight="1">
      <c r="B91" s="121">
        <v>15</v>
      </c>
      <c r="C91" s="123" t="s">
        <v>308</v>
      </c>
      <c r="D91" s="123" t="s">
        <v>325</v>
      </c>
      <c r="E91" s="27">
        <v>1</v>
      </c>
      <c r="F91" s="27">
        <v>60</v>
      </c>
      <c r="G91" s="27">
        <v>60</v>
      </c>
      <c r="H91" s="27">
        <v>0</v>
      </c>
      <c r="I91" s="27">
        <v>0.27</v>
      </c>
      <c r="J91" s="27">
        <v>0.23</v>
      </c>
      <c r="K91" s="124">
        <v>121.05263157894737</v>
      </c>
      <c r="L91" s="27">
        <v>2</v>
      </c>
      <c r="M91" s="27">
        <v>22.375764</v>
      </c>
      <c r="N91" s="27">
        <v>82.456158</v>
      </c>
      <c r="O91" s="122">
        <v>1</v>
      </c>
    </row>
    <row r="92" spans="2:15" ht="15" customHeight="1">
      <c r="B92" s="121">
        <v>16</v>
      </c>
      <c r="C92" s="123" t="s">
        <v>308</v>
      </c>
      <c r="D92" s="123" t="s">
        <v>326</v>
      </c>
      <c r="E92" s="27">
        <v>1</v>
      </c>
      <c r="F92" s="27">
        <v>60</v>
      </c>
      <c r="G92" s="27">
        <v>60</v>
      </c>
      <c r="H92" s="27">
        <v>0</v>
      </c>
      <c r="I92" s="27">
        <v>0.27</v>
      </c>
      <c r="J92" s="27">
        <v>0.23</v>
      </c>
      <c r="K92" s="124">
        <v>121.05263157894737</v>
      </c>
      <c r="L92" s="27">
        <v>1</v>
      </c>
      <c r="M92" s="27">
        <v>22.366988</v>
      </c>
      <c r="N92" s="27">
        <v>82.461525</v>
      </c>
      <c r="O92" s="122">
        <v>1</v>
      </c>
    </row>
    <row r="93" spans="2:15" ht="15" customHeight="1">
      <c r="B93" s="121">
        <v>17</v>
      </c>
      <c r="C93" s="123" t="s">
        <v>309</v>
      </c>
      <c r="D93" s="123" t="s">
        <v>326</v>
      </c>
      <c r="E93" s="27">
        <v>1</v>
      </c>
      <c r="F93" s="27">
        <v>60</v>
      </c>
      <c r="G93" s="27">
        <v>60</v>
      </c>
      <c r="H93" s="27">
        <v>0</v>
      </c>
      <c r="I93" s="27">
        <v>0.8</v>
      </c>
      <c r="J93" s="27">
        <v>0.63</v>
      </c>
      <c r="K93" s="124">
        <v>332</v>
      </c>
      <c r="L93" s="27">
        <v>0.2</v>
      </c>
      <c r="M93" s="27">
        <v>22.370583</v>
      </c>
      <c r="N93" s="27">
        <v>82.452631</v>
      </c>
      <c r="O93" s="122">
        <v>1</v>
      </c>
    </row>
    <row r="94" spans="2:15" ht="15" customHeight="1">
      <c r="B94" s="121">
        <v>18</v>
      </c>
      <c r="C94" s="123" t="s">
        <v>308</v>
      </c>
      <c r="D94" s="123" t="s">
        <v>327</v>
      </c>
      <c r="E94" s="27">
        <v>1</v>
      </c>
      <c r="F94" s="27">
        <v>60</v>
      </c>
      <c r="G94" s="27">
        <v>60</v>
      </c>
      <c r="H94" s="27">
        <v>0</v>
      </c>
      <c r="I94" s="27">
        <v>0.27</v>
      </c>
      <c r="J94" s="27">
        <v>0.23</v>
      </c>
      <c r="K94" s="124">
        <v>121.05263157894737</v>
      </c>
      <c r="L94" s="27">
        <v>1.23</v>
      </c>
      <c r="M94" s="27">
        <v>22.367398</v>
      </c>
      <c r="N94" s="27">
        <v>82.45895</v>
      </c>
      <c r="O94" s="122">
        <v>1</v>
      </c>
    </row>
    <row r="95" spans="2:15" ht="15" customHeight="1">
      <c r="B95" s="121">
        <v>19</v>
      </c>
      <c r="C95" s="123" t="s">
        <v>308</v>
      </c>
      <c r="D95" s="123" t="s">
        <v>328</v>
      </c>
      <c r="E95" s="27">
        <v>1</v>
      </c>
      <c r="F95" s="27">
        <v>60</v>
      </c>
      <c r="G95" s="27">
        <v>60</v>
      </c>
      <c r="H95" s="27">
        <v>0</v>
      </c>
      <c r="I95" s="27">
        <v>0.27</v>
      </c>
      <c r="J95" s="27">
        <v>0.23</v>
      </c>
      <c r="K95" s="124">
        <v>121.05263157894737</v>
      </c>
      <c r="L95" s="27">
        <v>0.13</v>
      </c>
      <c r="M95" s="27">
        <v>22.369976</v>
      </c>
      <c r="N95" s="27">
        <v>82.451391</v>
      </c>
      <c r="O95" s="122">
        <v>1</v>
      </c>
    </row>
    <row r="96" spans="2:15" ht="15" customHeight="1">
      <c r="B96" s="121">
        <v>20</v>
      </c>
      <c r="C96" s="123" t="s">
        <v>308</v>
      </c>
      <c r="D96" s="123" t="s">
        <v>329</v>
      </c>
      <c r="E96" s="27">
        <v>1</v>
      </c>
      <c r="F96" s="27">
        <v>60</v>
      </c>
      <c r="G96" s="27">
        <v>60</v>
      </c>
      <c r="H96" s="27">
        <v>0</v>
      </c>
      <c r="I96" s="27">
        <v>0.27</v>
      </c>
      <c r="J96" s="27">
        <v>0.23</v>
      </c>
      <c r="K96" s="124">
        <v>121.05263157894737</v>
      </c>
      <c r="L96" s="27">
        <v>2.6</v>
      </c>
      <c r="M96" s="27">
        <v>22.37016</v>
      </c>
      <c r="N96" s="27">
        <v>82.457805</v>
      </c>
      <c r="O96" s="122">
        <v>1</v>
      </c>
    </row>
    <row r="97" spans="2:15" ht="15" customHeight="1">
      <c r="B97" s="121">
        <v>21</v>
      </c>
      <c r="C97" s="123" t="s">
        <v>308</v>
      </c>
      <c r="D97" s="123" t="s">
        <v>330</v>
      </c>
      <c r="E97" s="27">
        <v>1</v>
      </c>
      <c r="F97" s="27">
        <v>60</v>
      </c>
      <c r="G97" s="27">
        <v>60</v>
      </c>
      <c r="H97" s="27">
        <v>0</v>
      </c>
      <c r="I97" s="27">
        <v>0.27</v>
      </c>
      <c r="J97" s="27">
        <v>0.23</v>
      </c>
      <c r="K97" s="124">
        <v>121.05263157894737</v>
      </c>
      <c r="L97" s="27">
        <v>1.1</v>
      </c>
      <c r="M97" s="27">
        <v>22.374231</v>
      </c>
      <c r="N97" s="27">
        <v>82.45752</v>
      </c>
      <c r="O97" s="122">
        <v>1</v>
      </c>
    </row>
    <row r="98" spans="2:15" ht="15" customHeight="1">
      <c r="B98" s="121">
        <v>22</v>
      </c>
      <c r="C98" s="123" t="s">
        <v>309</v>
      </c>
      <c r="D98" s="123" t="s">
        <v>330</v>
      </c>
      <c r="E98" s="27">
        <v>1</v>
      </c>
      <c r="F98" s="27">
        <v>60</v>
      </c>
      <c r="G98" s="27">
        <v>60</v>
      </c>
      <c r="H98" s="27">
        <v>0</v>
      </c>
      <c r="I98" s="27">
        <v>0.8</v>
      </c>
      <c r="J98" s="27">
        <v>0.63</v>
      </c>
      <c r="K98" s="124">
        <v>332</v>
      </c>
      <c r="L98" s="27">
        <v>1</v>
      </c>
      <c r="M98" s="27">
        <v>22.370893</v>
      </c>
      <c r="N98" s="27">
        <v>82.453852</v>
      </c>
      <c r="O98" s="122">
        <v>1</v>
      </c>
    </row>
    <row r="99" spans="2:15" ht="15" customHeight="1">
      <c r="B99" s="121">
        <v>23</v>
      </c>
      <c r="C99" s="123" t="s">
        <v>308</v>
      </c>
      <c r="D99" s="123" t="s">
        <v>331</v>
      </c>
      <c r="E99" s="27">
        <v>1</v>
      </c>
      <c r="F99" s="27">
        <v>60</v>
      </c>
      <c r="G99" s="27">
        <v>60</v>
      </c>
      <c r="H99" s="27">
        <v>0</v>
      </c>
      <c r="I99" s="27">
        <v>0.27</v>
      </c>
      <c r="J99" s="27">
        <v>0.23</v>
      </c>
      <c r="K99" s="124">
        <v>121.05263157894737</v>
      </c>
      <c r="L99" s="27">
        <v>2.3</v>
      </c>
      <c r="M99" s="27">
        <v>22.375286</v>
      </c>
      <c r="N99" s="27">
        <v>82.453382</v>
      </c>
      <c r="O99" s="122">
        <v>1</v>
      </c>
    </row>
    <row r="100" spans="2:15" ht="15" customHeight="1">
      <c r="B100" s="121">
        <v>24</v>
      </c>
      <c r="C100" s="123" t="s">
        <v>308</v>
      </c>
      <c r="D100" s="123" t="s">
        <v>332</v>
      </c>
      <c r="E100" s="27">
        <v>1</v>
      </c>
      <c r="F100" s="27">
        <v>60</v>
      </c>
      <c r="G100" s="27">
        <v>60</v>
      </c>
      <c r="H100" s="27">
        <v>0</v>
      </c>
      <c r="I100" s="27">
        <v>0.27</v>
      </c>
      <c r="J100" s="27">
        <v>0.23</v>
      </c>
      <c r="K100" s="124">
        <v>121.05263157894737</v>
      </c>
      <c r="L100" s="27">
        <v>0.91</v>
      </c>
      <c r="M100" s="27">
        <v>22.378483</v>
      </c>
      <c r="N100" s="27">
        <v>82.456383</v>
      </c>
      <c r="O100" s="122">
        <v>1</v>
      </c>
    </row>
    <row r="101" spans="2:15" ht="15" customHeight="1">
      <c r="B101" s="121">
        <v>25</v>
      </c>
      <c r="C101" s="123" t="s">
        <v>308</v>
      </c>
      <c r="D101" s="123" t="s">
        <v>332</v>
      </c>
      <c r="E101" s="27">
        <v>1</v>
      </c>
      <c r="F101" s="27">
        <v>60</v>
      </c>
      <c r="G101" s="27">
        <v>60</v>
      </c>
      <c r="H101" s="27">
        <v>0</v>
      </c>
      <c r="I101" s="27">
        <v>0.27</v>
      </c>
      <c r="J101" s="27">
        <v>0.23</v>
      </c>
      <c r="K101" s="124">
        <v>121.05263157894737</v>
      </c>
      <c r="L101" s="27">
        <v>1.51</v>
      </c>
      <c r="M101" s="27">
        <v>22.37836</v>
      </c>
      <c r="N101" s="27">
        <v>82.45938</v>
      </c>
      <c r="O101" s="122">
        <v>1</v>
      </c>
    </row>
    <row r="102" spans="2:15" ht="15" customHeight="1">
      <c r="B102" s="121">
        <v>26</v>
      </c>
      <c r="C102" s="123" t="s">
        <v>308</v>
      </c>
      <c r="D102" s="123" t="s">
        <v>333</v>
      </c>
      <c r="E102" s="27">
        <v>1</v>
      </c>
      <c r="F102" s="27">
        <v>60</v>
      </c>
      <c r="G102" s="27">
        <v>60</v>
      </c>
      <c r="H102" s="27">
        <v>0</v>
      </c>
      <c r="I102" s="27">
        <v>0.27</v>
      </c>
      <c r="J102" s="27">
        <v>0.23</v>
      </c>
      <c r="K102" s="124">
        <v>121.05263157894737</v>
      </c>
      <c r="L102" s="27">
        <v>0.167</v>
      </c>
      <c r="M102" s="27">
        <v>22.375497</v>
      </c>
      <c r="N102" s="27">
        <v>82.4524167</v>
      </c>
      <c r="O102" s="122">
        <v>1</v>
      </c>
    </row>
    <row r="103" spans="2:15" ht="15" customHeight="1">
      <c r="B103" s="121">
        <v>27</v>
      </c>
      <c r="C103" s="123" t="s">
        <v>308</v>
      </c>
      <c r="D103" s="123" t="s">
        <v>334</v>
      </c>
      <c r="E103" s="27">
        <v>1</v>
      </c>
      <c r="F103" s="27">
        <v>60</v>
      </c>
      <c r="G103" s="27">
        <v>60</v>
      </c>
      <c r="H103" s="27">
        <v>0</v>
      </c>
      <c r="I103" s="27">
        <v>0.27</v>
      </c>
      <c r="J103" s="27">
        <v>0.23</v>
      </c>
      <c r="K103" s="124">
        <v>121.05263157894737</v>
      </c>
      <c r="L103" s="27">
        <v>0.4</v>
      </c>
      <c r="M103" s="27">
        <v>22.373432</v>
      </c>
      <c r="N103" s="27">
        <v>82.45676</v>
      </c>
      <c r="O103" s="122">
        <v>1</v>
      </c>
    </row>
    <row r="104" spans="2:15" ht="15" customHeight="1">
      <c r="B104" s="121">
        <v>28</v>
      </c>
      <c r="C104" s="123" t="s">
        <v>308</v>
      </c>
      <c r="D104" s="123" t="s">
        <v>335</v>
      </c>
      <c r="E104" s="27">
        <v>1</v>
      </c>
      <c r="F104" s="27">
        <v>60</v>
      </c>
      <c r="G104" s="27">
        <v>60</v>
      </c>
      <c r="H104" s="27">
        <v>0</v>
      </c>
      <c r="I104" s="27">
        <v>0.27</v>
      </c>
      <c r="J104" s="27">
        <v>0.23</v>
      </c>
      <c r="K104" s="124">
        <v>121.05263157894737</v>
      </c>
      <c r="L104" s="27">
        <v>0.37</v>
      </c>
      <c r="M104" s="27">
        <v>22.37769</v>
      </c>
      <c r="N104" s="27">
        <v>82.45765</v>
      </c>
      <c r="O104" s="122">
        <v>1</v>
      </c>
    </row>
    <row r="105" spans="2:15" ht="15" customHeight="1">
      <c r="B105" s="121">
        <v>29</v>
      </c>
      <c r="C105" s="123" t="s">
        <v>310</v>
      </c>
      <c r="D105" s="123" t="s">
        <v>336</v>
      </c>
      <c r="E105" s="27">
        <v>1</v>
      </c>
      <c r="F105" s="27">
        <v>20</v>
      </c>
      <c r="G105" s="27">
        <v>20</v>
      </c>
      <c r="H105" s="27">
        <v>3</v>
      </c>
      <c r="I105" s="27">
        <v>1.49</v>
      </c>
      <c r="J105" s="27">
        <v>1.32</v>
      </c>
      <c r="K105" s="124">
        <v>694.7368421052632</v>
      </c>
      <c r="L105" s="27">
        <v>1.43</v>
      </c>
      <c r="M105" s="27">
        <v>22.366972</v>
      </c>
      <c r="N105" s="27">
        <v>82.454875</v>
      </c>
      <c r="O105" s="122">
        <v>2</v>
      </c>
    </row>
    <row r="106" spans="2:15" ht="15" customHeight="1">
      <c r="B106" s="121">
        <v>30</v>
      </c>
      <c r="C106" s="123" t="s">
        <v>308</v>
      </c>
      <c r="D106" s="123" t="s">
        <v>337</v>
      </c>
      <c r="E106" s="27">
        <v>1</v>
      </c>
      <c r="F106" s="27">
        <v>60</v>
      </c>
      <c r="G106" s="27">
        <v>60</v>
      </c>
      <c r="H106" s="27">
        <v>0</v>
      </c>
      <c r="I106" s="27">
        <v>0.27</v>
      </c>
      <c r="J106" s="27">
        <v>0.23</v>
      </c>
      <c r="K106" s="124">
        <v>121.05263157894737</v>
      </c>
      <c r="L106" s="27">
        <v>1.23</v>
      </c>
      <c r="M106" s="27">
        <v>22.37869</v>
      </c>
      <c r="N106" s="27">
        <v>82.452756</v>
      </c>
      <c r="O106" s="122">
        <v>1</v>
      </c>
    </row>
    <row r="107" spans="2:15" ht="15" customHeight="1">
      <c r="B107" s="121">
        <v>31</v>
      </c>
      <c r="C107" s="123" t="s">
        <v>308</v>
      </c>
      <c r="D107" s="123" t="s">
        <v>337</v>
      </c>
      <c r="E107" s="27">
        <v>1</v>
      </c>
      <c r="F107" s="27">
        <v>60</v>
      </c>
      <c r="G107" s="27">
        <v>60</v>
      </c>
      <c r="H107" s="27">
        <v>0</v>
      </c>
      <c r="I107" s="27">
        <v>0.27</v>
      </c>
      <c r="J107" s="27">
        <v>0.23</v>
      </c>
      <c r="K107" s="124">
        <v>121.05263157894737</v>
      </c>
      <c r="L107" s="27">
        <v>1</v>
      </c>
      <c r="M107" s="27">
        <v>22.377484</v>
      </c>
      <c r="N107" s="27">
        <v>82.458674</v>
      </c>
      <c r="O107" s="122">
        <v>1</v>
      </c>
    </row>
    <row r="108" spans="2:15" ht="15" customHeight="1">
      <c r="B108" s="121">
        <v>32</v>
      </c>
      <c r="C108" s="123" t="s">
        <v>308</v>
      </c>
      <c r="D108" s="123" t="s">
        <v>338</v>
      </c>
      <c r="E108" s="27">
        <v>1</v>
      </c>
      <c r="F108" s="27">
        <v>60</v>
      </c>
      <c r="G108" s="27">
        <v>60</v>
      </c>
      <c r="H108" s="27">
        <v>0</v>
      </c>
      <c r="I108" s="27">
        <v>0.27</v>
      </c>
      <c r="J108" s="27">
        <v>0.23</v>
      </c>
      <c r="K108" s="124">
        <v>121.05263157894737</v>
      </c>
      <c r="L108" s="27">
        <v>1</v>
      </c>
      <c r="M108" s="27">
        <v>22.37544</v>
      </c>
      <c r="N108" s="27">
        <v>82.45621</v>
      </c>
      <c r="O108" s="122">
        <v>1</v>
      </c>
    </row>
    <row r="109" spans="2:15" ht="15" customHeight="1">
      <c r="B109" s="121">
        <v>33</v>
      </c>
      <c r="C109" s="123" t="s">
        <v>308</v>
      </c>
      <c r="D109" s="123" t="s">
        <v>339</v>
      </c>
      <c r="E109" s="27">
        <v>1</v>
      </c>
      <c r="F109" s="27">
        <v>60</v>
      </c>
      <c r="G109" s="27">
        <v>60</v>
      </c>
      <c r="H109" s="27">
        <v>0</v>
      </c>
      <c r="I109" s="27">
        <v>0.27</v>
      </c>
      <c r="J109" s="27">
        <v>0.23</v>
      </c>
      <c r="K109" s="124">
        <v>121.05263157894737</v>
      </c>
      <c r="L109" s="27">
        <v>3.86</v>
      </c>
      <c r="M109" s="27">
        <v>22.375817</v>
      </c>
      <c r="N109" s="27">
        <v>82.454622</v>
      </c>
      <c r="O109" s="122">
        <v>1</v>
      </c>
    </row>
    <row r="110" spans="2:15" ht="15" customHeight="1">
      <c r="B110" s="121">
        <v>34</v>
      </c>
      <c r="C110" s="123" t="s">
        <v>308</v>
      </c>
      <c r="D110" s="123" t="s">
        <v>340</v>
      </c>
      <c r="E110" s="27">
        <v>1</v>
      </c>
      <c r="F110" s="27">
        <v>60</v>
      </c>
      <c r="G110" s="27">
        <v>60</v>
      </c>
      <c r="H110" s="27">
        <v>0</v>
      </c>
      <c r="I110" s="27">
        <v>0.27</v>
      </c>
      <c r="J110" s="27">
        <v>0.23</v>
      </c>
      <c r="K110" s="124">
        <v>121.05263157894737</v>
      </c>
      <c r="L110" s="27">
        <v>0.5</v>
      </c>
      <c r="M110" s="27">
        <v>22.368598</v>
      </c>
      <c r="N110" s="27">
        <v>82.455928</v>
      </c>
      <c r="O110" s="122">
        <v>1</v>
      </c>
    </row>
    <row r="111" spans="2:15" ht="15" customHeight="1">
      <c r="B111" s="121">
        <v>35</v>
      </c>
      <c r="C111" s="123" t="s">
        <v>308</v>
      </c>
      <c r="D111" s="123" t="s">
        <v>341</v>
      </c>
      <c r="E111" s="27">
        <v>1</v>
      </c>
      <c r="F111" s="27">
        <v>60</v>
      </c>
      <c r="G111" s="27">
        <v>60</v>
      </c>
      <c r="H111" s="27">
        <v>0</v>
      </c>
      <c r="I111" s="27">
        <v>0.27</v>
      </c>
      <c r="J111" s="27">
        <v>0.23</v>
      </c>
      <c r="K111" s="124">
        <v>121.05263157894737</v>
      </c>
      <c r="L111" s="27">
        <v>0.7</v>
      </c>
      <c r="M111" s="27">
        <v>22.368598</v>
      </c>
      <c r="N111" s="27">
        <v>82.455928</v>
      </c>
      <c r="O111" s="122">
        <v>1</v>
      </c>
    </row>
    <row r="112" spans="2:15" ht="15" customHeight="1">
      <c r="B112" s="121">
        <v>36</v>
      </c>
      <c r="C112" s="123" t="s">
        <v>308</v>
      </c>
      <c r="D112" s="123" t="s">
        <v>342</v>
      </c>
      <c r="E112" s="27">
        <v>1</v>
      </c>
      <c r="F112" s="27">
        <v>60</v>
      </c>
      <c r="G112" s="27">
        <v>60</v>
      </c>
      <c r="H112" s="27">
        <v>0</v>
      </c>
      <c r="I112" s="27">
        <v>0.27</v>
      </c>
      <c r="J112" s="27">
        <v>0.23</v>
      </c>
      <c r="K112" s="124">
        <v>121.05263157894737</v>
      </c>
      <c r="L112" s="27">
        <v>1.1</v>
      </c>
      <c r="M112" s="27">
        <v>22.369606</v>
      </c>
      <c r="N112" s="27">
        <v>82.455005</v>
      </c>
      <c r="O112" s="122">
        <v>1</v>
      </c>
    </row>
    <row r="113" spans="2:15" ht="15" customHeight="1">
      <c r="B113" s="121">
        <v>37</v>
      </c>
      <c r="C113" s="123" t="s">
        <v>308</v>
      </c>
      <c r="D113" s="123" t="s">
        <v>343</v>
      </c>
      <c r="E113" s="27">
        <v>1</v>
      </c>
      <c r="F113" s="27">
        <v>60</v>
      </c>
      <c r="G113" s="27">
        <v>60</v>
      </c>
      <c r="H113" s="27">
        <v>0</v>
      </c>
      <c r="I113" s="27">
        <v>0.27</v>
      </c>
      <c r="J113" s="27">
        <v>0.23</v>
      </c>
      <c r="K113" s="124">
        <v>121.05263157894737</v>
      </c>
      <c r="L113" s="27">
        <v>0.77</v>
      </c>
      <c r="M113" s="27">
        <v>22.368677</v>
      </c>
      <c r="N113" s="27">
        <v>82.452764</v>
      </c>
      <c r="O113" s="122">
        <v>1</v>
      </c>
    </row>
    <row r="114" spans="2:15" ht="15" customHeight="1">
      <c r="B114" s="121">
        <v>38</v>
      </c>
      <c r="C114" s="123" t="s">
        <v>308</v>
      </c>
      <c r="D114" s="123" t="s">
        <v>344</v>
      </c>
      <c r="E114" s="27">
        <v>1</v>
      </c>
      <c r="F114" s="27">
        <v>60</v>
      </c>
      <c r="G114" s="27">
        <v>60</v>
      </c>
      <c r="H114" s="27">
        <v>0</v>
      </c>
      <c r="I114" s="27">
        <v>0.27</v>
      </c>
      <c r="J114" s="27">
        <v>0.23</v>
      </c>
      <c r="K114" s="124">
        <v>121.05263157894737</v>
      </c>
      <c r="L114" s="27">
        <v>0.75</v>
      </c>
      <c r="M114" s="27">
        <v>22.375919</v>
      </c>
      <c r="N114" s="27">
        <v>82.452711</v>
      </c>
      <c r="O114" s="122">
        <v>1</v>
      </c>
    </row>
    <row r="115" spans="2:15" ht="15" customHeight="1">
      <c r="B115" s="121">
        <v>39</v>
      </c>
      <c r="C115" s="123" t="s">
        <v>308</v>
      </c>
      <c r="D115" s="123" t="s">
        <v>345</v>
      </c>
      <c r="E115" s="27">
        <v>1</v>
      </c>
      <c r="F115" s="27">
        <v>60</v>
      </c>
      <c r="G115" s="27">
        <v>60</v>
      </c>
      <c r="H115" s="27">
        <v>0</v>
      </c>
      <c r="I115" s="27">
        <v>0.27</v>
      </c>
      <c r="J115" s="27">
        <v>0.23</v>
      </c>
      <c r="K115" s="124">
        <v>121.05263157894737</v>
      </c>
      <c r="L115" s="27">
        <v>0.75</v>
      </c>
      <c r="M115" s="27">
        <v>22.375536</v>
      </c>
      <c r="N115" s="27">
        <v>82.45456</v>
      </c>
      <c r="O115" s="122">
        <v>1</v>
      </c>
    </row>
    <row r="116" spans="2:15" ht="15" customHeight="1">
      <c r="B116" s="121">
        <v>40</v>
      </c>
      <c r="C116" s="123" t="s">
        <v>308</v>
      </c>
      <c r="D116" s="123" t="s">
        <v>346</v>
      </c>
      <c r="E116" s="27">
        <v>1</v>
      </c>
      <c r="F116" s="27">
        <v>60</v>
      </c>
      <c r="G116" s="27">
        <v>60</v>
      </c>
      <c r="H116" s="27">
        <v>0</v>
      </c>
      <c r="I116" s="27">
        <v>0.27</v>
      </c>
      <c r="J116" s="27">
        <v>0.23</v>
      </c>
      <c r="K116" s="124">
        <v>121.05263157894737</v>
      </c>
      <c r="L116" s="27">
        <v>0.275</v>
      </c>
      <c r="M116" s="27">
        <v>22.37456</v>
      </c>
      <c r="N116" s="27">
        <v>82.456791</v>
      </c>
      <c r="O116" s="122">
        <v>1</v>
      </c>
    </row>
    <row r="117" spans="2:15" ht="15" customHeight="1">
      <c r="B117" s="121">
        <v>41</v>
      </c>
      <c r="C117" s="123" t="s">
        <v>308</v>
      </c>
      <c r="D117" s="123" t="s">
        <v>347</v>
      </c>
      <c r="E117" s="27">
        <v>1</v>
      </c>
      <c r="F117" s="27">
        <v>60</v>
      </c>
      <c r="G117" s="27">
        <v>60</v>
      </c>
      <c r="H117" s="27">
        <v>0</v>
      </c>
      <c r="I117" s="27">
        <v>0.27</v>
      </c>
      <c r="J117" s="27">
        <v>0.23</v>
      </c>
      <c r="K117" s="124">
        <v>121.05263157894737</v>
      </c>
      <c r="L117" s="27">
        <v>0.75</v>
      </c>
      <c r="M117" s="27">
        <v>22.369892</v>
      </c>
      <c r="N117" s="27">
        <v>82.453421</v>
      </c>
      <c r="O117" s="122">
        <v>1</v>
      </c>
    </row>
    <row r="118" spans="2:15" ht="15" customHeight="1">
      <c r="B118" s="121">
        <v>42</v>
      </c>
      <c r="C118" s="123" t="s">
        <v>308</v>
      </c>
      <c r="D118" s="123" t="s">
        <v>348</v>
      </c>
      <c r="E118" s="27">
        <v>1</v>
      </c>
      <c r="F118" s="27">
        <v>60</v>
      </c>
      <c r="G118" s="27">
        <v>60</v>
      </c>
      <c r="H118" s="27">
        <v>0</v>
      </c>
      <c r="I118" s="27">
        <v>0.27</v>
      </c>
      <c r="J118" s="27">
        <v>0.23</v>
      </c>
      <c r="K118" s="124">
        <v>121.05263157894737</v>
      </c>
      <c r="L118" s="27">
        <v>0.153</v>
      </c>
      <c r="M118" s="27">
        <v>22.367474</v>
      </c>
      <c r="N118" s="27">
        <v>82.457484</v>
      </c>
      <c r="O118" s="122">
        <v>1</v>
      </c>
    </row>
    <row r="119" spans="2:15" ht="15" customHeight="1">
      <c r="B119" s="121">
        <v>43</v>
      </c>
      <c r="C119" s="123" t="s">
        <v>308</v>
      </c>
      <c r="D119" s="123" t="s">
        <v>349</v>
      </c>
      <c r="E119" s="27">
        <v>1</v>
      </c>
      <c r="F119" s="27">
        <v>60</v>
      </c>
      <c r="G119" s="27">
        <v>60</v>
      </c>
      <c r="H119" s="27">
        <v>0</v>
      </c>
      <c r="I119" s="27">
        <v>0.27</v>
      </c>
      <c r="J119" s="27">
        <v>0.23</v>
      </c>
      <c r="K119" s="124">
        <v>121.05263157894737</v>
      </c>
      <c r="L119" s="27">
        <v>0.49</v>
      </c>
      <c r="M119" s="27">
        <v>22.369892</v>
      </c>
      <c r="N119" s="27">
        <v>82.454784</v>
      </c>
      <c r="O119" s="122">
        <v>1</v>
      </c>
    </row>
    <row r="120" spans="2:15" ht="15" customHeight="1">
      <c r="B120" s="121">
        <v>44</v>
      </c>
      <c r="C120" s="123" t="s">
        <v>308</v>
      </c>
      <c r="D120" s="123" t="s">
        <v>350</v>
      </c>
      <c r="E120" s="27">
        <v>1</v>
      </c>
      <c r="F120" s="27">
        <v>60</v>
      </c>
      <c r="G120" s="27">
        <v>60</v>
      </c>
      <c r="H120" s="27">
        <v>0</v>
      </c>
      <c r="I120" s="27">
        <v>0.27</v>
      </c>
      <c r="J120" s="27">
        <v>0.23</v>
      </c>
      <c r="K120" s="124">
        <v>121.05263157894737</v>
      </c>
      <c r="L120" s="27">
        <v>0.3</v>
      </c>
      <c r="M120" s="27">
        <v>22.369098</v>
      </c>
      <c r="N120" s="27">
        <v>82.453421</v>
      </c>
      <c r="O120" s="122">
        <v>1</v>
      </c>
    </row>
    <row r="121" spans="2:15" ht="15" customHeight="1">
      <c r="B121" s="121">
        <v>45</v>
      </c>
      <c r="C121" s="123" t="s">
        <v>308</v>
      </c>
      <c r="D121" s="123" t="s">
        <v>351</v>
      </c>
      <c r="E121" s="27">
        <v>1</v>
      </c>
      <c r="F121" s="27">
        <v>60</v>
      </c>
      <c r="G121" s="27">
        <v>60</v>
      </c>
      <c r="H121" s="27">
        <v>0</v>
      </c>
      <c r="I121" s="27">
        <v>0.27</v>
      </c>
      <c r="J121" s="27">
        <v>0.23</v>
      </c>
      <c r="K121" s="124">
        <v>121.05263157894737</v>
      </c>
      <c r="L121" s="27">
        <v>1.16</v>
      </c>
      <c r="M121" s="27">
        <v>22.369601</v>
      </c>
      <c r="N121" s="27">
        <v>82.455021</v>
      </c>
      <c r="O121" s="122">
        <v>1</v>
      </c>
    </row>
    <row r="122" spans="2:15" ht="15" customHeight="1">
      <c r="B122" s="121">
        <v>46</v>
      </c>
      <c r="C122" s="123" t="s">
        <v>308</v>
      </c>
      <c r="D122" s="123" t="s">
        <v>352</v>
      </c>
      <c r="E122" s="27">
        <v>1</v>
      </c>
      <c r="F122" s="27">
        <v>60</v>
      </c>
      <c r="G122" s="27">
        <v>60</v>
      </c>
      <c r="H122" s="27">
        <v>0</v>
      </c>
      <c r="I122" s="27">
        <v>0.27</v>
      </c>
      <c r="J122" s="27">
        <v>0.23</v>
      </c>
      <c r="K122" s="124">
        <v>121.05263157894737</v>
      </c>
      <c r="L122" s="27">
        <v>1.1</v>
      </c>
      <c r="M122" s="27">
        <v>22.36922</v>
      </c>
      <c r="N122" s="27">
        <v>82.45006</v>
      </c>
      <c r="O122" s="122">
        <v>1</v>
      </c>
    </row>
    <row r="123" spans="2:15" ht="15" customHeight="1">
      <c r="B123" s="121">
        <v>47</v>
      </c>
      <c r="C123" s="123" t="s">
        <v>308</v>
      </c>
      <c r="D123" s="123" t="s">
        <v>353</v>
      </c>
      <c r="E123" s="27">
        <v>1</v>
      </c>
      <c r="F123" s="27">
        <v>60</v>
      </c>
      <c r="G123" s="27">
        <v>60</v>
      </c>
      <c r="H123" s="27">
        <v>0</v>
      </c>
      <c r="I123" s="27">
        <v>0.27</v>
      </c>
      <c r="J123" s="27">
        <v>0.23</v>
      </c>
      <c r="K123" s="124">
        <v>121.05263157894737</v>
      </c>
      <c r="L123" s="27">
        <v>0.62</v>
      </c>
      <c r="M123" s="27">
        <v>22.363058</v>
      </c>
      <c r="N123" s="27">
        <v>82.44646</v>
      </c>
      <c r="O123" s="122">
        <v>1</v>
      </c>
    </row>
    <row r="124" spans="2:15" ht="15" customHeight="1">
      <c r="B124" s="121">
        <v>48</v>
      </c>
      <c r="C124" s="123" t="s">
        <v>308</v>
      </c>
      <c r="D124" s="123" t="s">
        <v>354</v>
      </c>
      <c r="E124" s="27">
        <v>1</v>
      </c>
      <c r="F124" s="27">
        <v>60</v>
      </c>
      <c r="G124" s="27">
        <v>60</v>
      </c>
      <c r="H124" s="27">
        <v>0</v>
      </c>
      <c r="I124" s="27">
        <v>0.27</v>
      </c>
      <c r="J124" s="27">
        <v>0.23</v>
      </c>
      <c r="K124" s="124">
        <v>121.05263157894737</v>
      </c>
      <c r="L124" s="27">
        <v>0.38</v>
      </c>
      <c r="M124" s="27">
        <v>22.359082</v>
      </c>
      <c r="N124" s="27">
        <v>82.446007</v>
      </c>
      <c r="O124" s="122">
        <v>1</v>
      </c>
    </row>
    <row r="125" spans="2:15" ht="15" customHeight="1">
      <c r="B125" s="121">
        <v>49</v>
      </c>
      <c r="C125" s="123" t="s">
        <v>308</v>
      </c>
      <c r="D125" s="123" t="s">
        <v>355</v>
      </c>
      <c r="E125" s="27">
        <v>1</v>
      </c>
      <c r="F125" s="27">
        <v>60</v>
      </c>
      <c r="G125" s="27">
        <v>60</v>
      </c>
      <c r="H125" s="27">
        <v>0</v>
      </c>
      <c r="I125" s="27">
        <v>0.27</v>
      </c>
      <c r="J125" s="27">
        <v>0.23</v>
      </c>
      <c r="K125" s="124">
        <v>121.05263157894737</v>
      </c>
      <c r="L125" s="27">
        <v>0.37</v>
      </c>
      <c r="M125" s="27">
        <v>22.356872</v>
      </c>
      <c r="N125" s="27">
        <v>82.442088</v>
      </c>
      <c r="O125" s="122">
        <v>1</v>
      </c>
    </row>
    <row r="126" spans="2:15" ht="15" customHeight="1">
      <c r="B126" s="121">
        <v>50</v>
      </c>
      <c r="C126" s="123" t="s">
        <v>307</v>
      </c>
      <c r="D126" s="123" t="s">
        <v>356</v>
      </c>
      <c r="E126" s="27">
        <v>1</v>
      </c>
      <c r="F126" s="27">
        <v>10</v>
      </c>
      <c r="G126" s="27">
        <v>10</v>
      </c>
      <c r="H126" s="27">
        <v>3</v>
      </c>
      <c r="I126" s="27">
        <v>0.43</v>
      </c>
      <c r="J126" s="27">
        <v>0.32</v>
      </c>
      <c r="K126" s="124">
        <v>168.42105263157896</v>
      </c>
      <c r="L126" s="27">
        <v>0.79</v>
      </c>
      <c r="M126" s="27">
        <v>22.368621</v>
      </c>
      <c r="N126" s="27">
        <v>82.452734</v>
      </c>
      <c r="O126" s="122">
        <v>1</v>
      </c>
    </row>
    <row r="127" spans="2:15" ht="15" customHeight="1">
      <c r="B127" s="121">
        <v>51</v>
      </c>
      <c r="C127" s="123" t="s">
        <v>308</v>
      </c>
      <c r="D127" s="123" t="s">
        <v>357</v>
      </c>
      <c r="E127" s="27">
        <v>1</v>
      </c>
      <c r="F127" s="27">
        <v>60</v>
      </c>
      <c r="G127" s="27">
        <v>60</v>
      </c>
      <c r="H127" s="27">
        <v>0</v>
      </c>
      <c r="I127" s="27">
        <v>0.27</v>
      </c>
      <c r="J127" s="27">
        <v>0.23</v>
      </c>
      <c r="K127" s="124">
        <v>121.05263157894737</v>
      </c>
      <c r="L127" s="27">
        <v>2</v>
      </c>
      <c r="M127" s="27">
        <v>22.351344</v>
      </c>
      <c r="N127" s="27">
        <v>82.441445</v>
      </c>
      <c r="O127" s="122">
        <v>1</v>
      </c>
    </row>
    <row r="128" spans="2:15" ht="15" customHeight="1">
      <c r="B128" s="121">
        <v>52</v>
      </c>
      <c r="C128" s="123" t="s">
        <v>308</v>
      </c>
      <c r="D128" s="123" t="s">
        <v>358</v>
      </c>
      <c r="E128" s="27">
        <v>1</v>
      </c>
      <c r="F128" s="27">
        <v>60</v>
      </c>
      <c r="G128" s="27">
        <v>60</v>
      </c>
      <c r="H128" s="27">
        <v>0</v>
      </c>
      <c r="I128" s="27">
        <v>0.27</v>
      </c>
      <c r="J128" s="27">
        <v>0.23</v>
      </c>
      <c r="K128" s="124">
        <v>121.05263157894737</v>
      </c>
      <c r="L128" s="27">
        <v>3.34</v>
      </c>
      <c r="M128" s="27">
        <v>22.355433</v>
      </c>
      <c r="N128" s="27">
        <v>82.447865</v>
      </c>
      <c r="O128" s="122">
        <v>1</v>
      </c>
    </row>
    <row r="129" spans="2:15" ht="15" customHeight="1">
      <c r="B129" s="121">
        <v>53</v>
      </c>
      <c r="C129" s="123" t="s">
        <v>308</v>
      </c>
      <c r="D129" s="123" t="s">
        <v>359</v>
      </c>
      <c r="E129" s="27">
        <v>1</v>
      </c>
      <c r="F129" s="27">
        <v>60</v>
      </c>
      <c r="G129" s="27">
        <v>60</v>
      </c>
      <c r="H129" s="27">
        <v>0</v>
      </c>
      <c r="I129" s="27">
        <v>0.27</v>
      </c>
      <c r="J129" s="27">
        <v>0.23</v>
      </c>
      <c r="K129" s="124">
        <v>121.05263157894737</v>
      </c>
      <c r="L129" s="27">
        <v>0.77</v>
      </c>
      <c r="M129" s="27">
        <v>22.35243</v>
      </c>
      <c r="N129" s="27">
        <v>82.44357</v>
      </c>
      <c r="O129" s="122">
        <v>1</v>
      </c>
    </row>
    <row r="130" spans="2:15" ht="15" customHeight="1">
      <c r="B130" s="121">
        <v>54</v>
      </c>
      <c r="C130" s="123" t="s">
        <v>308</v>
      </c>
      <c r="D130" s="123" t="s">
        <v>360</v>
      </c>
      <c r="E130" s="27">
        <v>1</v>
      </c>
      <c r="F130" s="27">
        <v>60</v>
      </c>
      <c r="G130" s="27">
        <v>60</v>
      </c>
      <c r="H130" s="27">
        <v>0</v>
      </c>
      <c r="I130" s="27">
        <v>0.27</v>
      </c>
      <c r="J130" s="27">
        <v>0.23</v>
      </c>
      <c r="K130" s="124">
        <v>121.05263157894737</v>
      </c>
      <c r="L130" s="27">
        <v>0.57</v>
      </c>
      <c r="M130" s="27">
        <v>22.35123</v>
      </c>
      <c r="N130" s="27">
        <v>82.44778</v>
      </c>
      <c r="O130" s="122">
        <v>1</v>
      </c>
    </row>
    <row r="131" spans="2:15" ht="15" customHeight="1">
      <c r="B131" s="121">
        <v>55</v>
      </c>
      <c r="C131" s="123" t="s">
        <v>308</v>
      </c>
      <c r="D131" s="123" t="s">
        <v>361</v>
      </c>
      <c r="E131" s="27">
        <v>1</v>
      </c>
      <c r="F131" s="27">
        <v>60</v>
      </c>
      <c r="G131" s="27">
        <v>60</v>
      </c>
      <c r="H131" s="27">
        <v>0</v>
      </c>
      <c r="I131" s="27">
        <v>0.27</v>
      </c>
      <c r="J131" s="27">
        <v>0.23</v>
      </c>
      <c r="K131" s="124">
        <v>121.05263157894737</v>
      </c>
      <c r="L131" s="27">
        <v>0.57</v>
      </c>
      <c r="M131" s="27">
        <v>22.354572</v>
      </c>
      <c r="N131" s="27">
        <v>82.44765</v>
      </c>
      <c r="O131" s="122">
        <v>1</v>
      </c>
    </row>
    <row r="132" spans="2:15" ht="15" customHeight="1">
      <c r="B132" s="121">
        <v>56</v>
      </c>
      <c r="C132" s="123" t="s">
        <v>308</v>
      </c>
      <c r="D132" s="123" t="s">
        <v>362</v>
      </c>
      <c r="E132" s="27">
        <v>1</v>
      </c>
      <c r="F132" s="27">
        <v>60</v>
      </c>
      <c r="G132" s="27">
        <v>60</v>
      </c>
      <c r="H132" s="27">
        <v>0</v>
      </c>
      <c r="I132" s="27">
        <v>0.27</v>
      </c>
      <c r="J132" s="27">
        <v>0.23</v>
      </c>
      <c r="K132" s="124">
        <v>121.05263157894737</v>
      </c>
      <c r="L132" s="27">
        <v>2.5</v>
      </c>
      <c r="M132" s="27">
        <v>22.35746</v>
      </c>
      <c r="N132" s="27">
        <v>82.442455</v>
      </c>
      <c r="O132" s="122">
        <v>1</v>
      </c>
    </row>
    <row r="133" spans="2:15" ht="15" customHeight="1">
      <c r="B133" s="121">
        <v>57</v>
      </c>
      <c r="C133" s="123" t="s">
        <v>308</v>
      </c>
      <c r="D133" s="123" t="s">
        <v>363</v>
      </c>
      <c r="E133" s="27">
        <v>1</v>
      </c>
      <c r="F133" s="27">
        <v>60</v>
      </c>
      <c r="G133" s="27">
        <v>60</v>
      </c>
      <c r="H133" s="27">
        <v>0</v>
      </c>
      <c r="I133" s="27">
        <v>0.27</v>
      </c>
      <c r="J133" s="27">
        <v>0.23</v>
      </c>
      <c r="K133" s="124">
        <v>121.05263157894737</v>
      </c>
      <c r="L133" s="27">
        <v>1.08</v>
      </c>
      <c r="M133" s="27">
        <v>22.356445</v>
      </c>
      <c r="N133" s="27">
        <v>82.442443</v>
      </c>
      <c r="O133" s="122">
        <v>1</v>
      </c>
    </row>
    <row r="134" spans="2:15" ht="15" customHeight="1">
      <c r="B134" s="121">
        <v>58</v>
      </c>
      <c r="C134" s="123" t="s">
        <v>311</v>
      </c>
      <c r="D134" s="123" t="s">
        <v>364</v>
      </c>
      <c r="E134" s="27">
        <v>1</v>
      </c>
      <c r="F134" s="27">
        <v>10</v>
      </c>
      <c r="G134" s="27">
        <v>10</v>
      </c>
      <c r="H134" s="27">
        <v>3</v>
      </c>
      <c r="I134" s="27">
        <v>0.43</v>
      </c>
      <c r="J134" s="27">
        <v>0.32</v>
      </c>
      <c r="K134" s="124">
        <v>168.42105263157896</v>
      </c>
      <c r="L134" s="27">
        <v>1</v>
      </c>
      <c r="M134" s="27">
        <v>22.36753</v>
      </c>
      <c r="N134" s="27">
        <v>82.450966</v>
      </c>
      <c r="O134" s="122">
        <v>1</v>
      </c>
    </row>
    <row r="135" spans="2:15" ht="15" customHeight="1">
      <c r="B135" s="121">
        <v>59</v>
      </c>
      <c r="C135" s="123" t="s">
        <v>311</v>
      </c>
      <c r="D135" s="123" t="s">
        <v>365</v>
      </c>
      <c r="E135" s="27">
        <v>1</v>
      </c>
      <c r="F135" s="27">
        <v>10</v>
      </c>
      <c r="G135" s="27">
        <v>10</v>
      </c>
      <c r="H135" s="27">
        <v>3</v>
      </c>
      <c r="I135" s="27">
        <v>0.43</v>
      </c>
      <c r="J135" s="27">
        <v>0.32</v>
      </c>
      <c r="K135" s="124">
        <v>168.42105263157896</v>
      </c>
      <c r="L135" s="27">
        <v>1.25</v>
      </c>
      <c r="M135" s="27">
        <v>22.36422</v>
      </c>
      <c r="N135" s="27">
        <v>82.455646</v>
      </c>
      <c r="O135" s="122">
        <v>1</v>
      </c>
    </row>
    <row r="136" spans="2:15" ht="15" customHeight="1">
      <c r="B136" s="121">
        <v>60</v>
      </c>
      <c r="C136" s="123" t="s">
        <v>312</v>
      </c>
      <c r="D136" s="123" t="s">
        <v>338</v>
      </c>
      <c r="E136" s="27">
        <v>1</v>
      </c>
      <c r="F136" s="27">
        <v>20</v>
      </c>
      <c r="G136" s="27">
        <v>20</v>
      </c>
      <c r="H136" s="27">
        <v>3</v>
      </c>
      <c r="I136" s="27">
        <v>1.49</v>
      </c>
      <c r="J136" s="27">
        <v>1.32</v>
      </c>
      <c r="K136" s="124">
        <v>694.7368421052632</v>
      </c>
      <c r="L136" s="27">
        <v>1.43</v>
      </c>
      <c r="M136" s="27">
        <v>22.365435</v>
      </c>
      <c r="N136" s="27">
        <v>82.4509987</v>
      </c>
      <c r="O136" s="122">
        <v>2</v>
      </c>
    </row>
    <row r="137" spans="2:15" ht="15" customHeight="1">
      <c r="B137" s="121">
        <v>61</v>
      </c>
      <c r="C137" s="123" t="s">
        <v>368</v>
      </c>
      <c r="D137" s="123" t="s">
        <v>377</v>
      </c>
      <c r="E137" s="27">
        <v>1</v>
      </c>
      <c r="F137" s="27">
        <v>4</v>
      </c>
      <c r="G137" s="27">
        <v>2</v>
      </c>
      <c r="H137" s="27">
        <v>2</v>
      </c>
      <c r="I137" s="27">
        <v>0.62</v>
      </c>
      <c r="J137" s="27">
        <v>0.08</v>
      </c>
      <c r="K137" s="124">
        <v>42.10526315789474</v>
      </c>
      <c r="L137" s="27">
        <v>0.3</v>
      </c>
      <c r="M137" s="27">
        <v>22.368967</v>
      </c>
      <c r="N137" s="27">
        <v>82.455514</v>
      </c>
      <c r="O137" s="122">
        <v>1</v>
      </c>
    </row>
    <row r="138" spans="2:15" ht="15" customHeight="1">
      <c r="B138" s="121">
        <v>62</v>
      </c>
      <c r="C138" s="123" t="s">
        <v>369</v>
      </c>
      <c r="D138" s="123" t="s">
        <v>378</v>
      </c>
      <c r="E138" s="43">
        <v>1</v>
      </c>
      <c r="F138" s="43">
        <v>0</v>
      </c>
      <c r="G138" s="43">
        <v>6</v>
      </c>
      <c r="H138" s="43">
        <v>9</v>
      </c>
      <c r="I138" s="27">
        <v>0.27</v>
      </c>
      <c r="J138" s="27">
        <v>0.23</v>
      </c>
      <c r="K138" s="124">
        <v>121.05263157894737</v>
      </c>
      <c r="L138" s="27">
        <v>0.405</v>
      </c>
      <c r="M138" s="27">
        <v>22.363445</v>
      </c>
      <c r="N138" s="27">
        <v>82.451334</v>
      </c>
      <c r="O138" s="122">
        <v>1</v>
      </c>
    </row>
    <row r="139" spans="2:15" ht="15" customHeight="1">
      <c r="B139" s="121">
        <v>63</v>
      </c>
      <c r="C139" s="123" t="s">
        <v>370</v>
      </c>
      <c r="D139" s="123" t="s">
        <v>315</v>
      </c>
      <c r="E139" s="43">
        <v>1</v>
      </c>
      <c r="F139" s="43">
        <v>0</v>
      </c>
      <c r="G139" s="43">
        <v>6</v>
      </c>
      <c r="H139" s="43">
        <v>9</v>
      </c>
      <c r="I139" s="27">
        <v>2.1</v>
      </c>
      <c r="J139" s="27">
        <v>0.64</v>
      </c>
      <c r="K139" s="124">
        <v>336.8421052631579</v>
      </c>
      <c r="L139" s="27">
        <v>0.3</v>
      </c>
      <c r="M139" s="27">
        <v>22.36555</v>
      </c>
      <c r="N139" s="27">
        <v>82.450987</v>
      </c>
      <c r="O139" s="122">
        <v>1</v>
      </c>
    </row>
    <row r="140" spans="2:15" ht="15" customHeight="1">
      <c r="B140" s="121">
        <v>64</v>
      </c>
      <c r="C140" s="123" t="s">
        <v>370</v>
      </c>
      <c r="D140" s="123" t="s">
        <v>316</v>
      </c>
      <c r="E140" s="43">
        <v>1</v>
      </c>
      <c r="F140" s="43">
        <v>0</v>
      </c>
      <c r="G140" s="43">
        <v>6</v>
      </c>
      <c r="H140" s="43">
        <v>9</v>
      </c>
      <c r="I140" s="27">
        <v>2.1</v>
      </c>
      <c r="J140" s="27">
        <v>0.64</v>
      </c>
      <c r="K140" s="124">
        <v>336.8421052631579</v>
      </c>
      <c r="L140" s="27">
        <v>0.48</v>
      </c>
      <c r="M140" s="27">
        <v>22.36888</v>
      </c>
      <c r="N140" s="27">
        <v>82.45676</v>
      </c>
      <c r="O140" s="122">
        <v>1</v>
      </c>
    </row>
    <row r="141" spans="2:15" ht="15" customHeight="1">
      <c r="B141" s="121">
        <v>65</v>
      </c>
      <c r="C141" s="123" t="s">
        <v>370</v>
      </c>
      <c r="D141" s="123" t="s">
        <v>317</v>
      </c>
      <c r="E141" s="43">
        <v>1</v>
      </c>
      <c r="F141" s="43">
        <v>0</v>
      </c>
      <c r="G141" s="43">
        <v>6</v>
      </c>
      <c r="H141" s="43">
        <v>9</v>
      </c>
      <c r="I141" s="27">
        <v>2.1</v>
      </c>
      <c r="J141" s="27">
        <v>0.64</v>
      </c>
      <c r="K141" s="124">
        <v>336.8421052631579</v>
      </c>
      <c r="L141" s="27">
        <v>1.235</v>
      </c>
      <c r="M141" s="27">
        <v>22.368546</v>
      </c>
      <c r="N141" s="27">
        <v>82.455011</v>
      </c>
      <c r="O141" s="122">
        <v>1</v>
      </c>
    </row>
    <row r="142" spans="2:15" ht="15" customHeight="1">
      <c r="B142" s="121">
        <v>66</v>
      </c>
      <c r="C142" s="123" t="s">
        <v>369</v>
      </c>
      <c r="D142" s="123" t="s">
        <v>379</v>
      </c>
      <c r="E142" s="43">
        <v>1</v>
      </c>
      <c r="F142" s="43">
        <v>0</v>
      </c>
      <c r="G142" s="43">
        <v>6</v>
      </c>
      <c r="H142" s="43">
        <v>9</v>
      </c>
      <c r="I142" s="27">
        <v>2.1</v>
      </c>
      <c r="J142" s="27">
        <v>0.64</v>
      </c>
      <c r="K142" s="124">
        <v>336.8421052631579</v>
      </c>
      <c r="L142" s="27">
        <v>0.954</v>
      </c>
      <c r="M142" s="27">
        <v>22.374556</v>
      </c>
      <c r="N142" s="27">
        <v>82.45777</v>
      </c>
      <c r="O142" s="122">
        <v>1</v>
      </c>
    </row>
    <row r="143" spans="2:15" ht="15" customHeight="1">
      <c r="B143" s="121">
        <v>67</v>
      </c>
      <c r="C143" s="123" t="s">
        <v>371</v>
      </c>
      <c r="D143" s="123" t="s">
        <v>379</v>
      </c>
      <c r="E143" s="27">
        <v>1</v>
      </c>
      <c r="F143" s="27">
        <v>4</v>
      </c>
      <c r="G143" s="27">
        <v>2</v>
      </c>
      <c r="H143" s="27">
        <v>2</v>
      </c>
      <c r="I143" s="27">
        <v>0.62</v>
      </c>
      <c r="J143" s="27">
        <v>0.08</v>
      </c>
      <c r="K143" s="124">
        <v>42.10526315789474</v>
      </c>
      <c r="L143" s="27">
        <v>0.3</v>
      </c>
      <c r="M143" s="27">
        <v>22.368754</v>
      </c>
      <c r="N143" s="27">
        <v>82.458765</v>
      </c>
      <c r="O143" s="122">
        <v>1</v>
      </c>
    </row>
    <row r="144" spans="2:15" ht="15" customHeight="1">
      <c r="B144" s="121">
        <v>68</v>
      </c>
      <c r="C144" s="123" t="s">
        <v>369</v>
      </c>
      <c r="D144" s="123" t="s">
        <v>320</v>
      </c>
      <c r="E144" s="43">
        <v>1</v>
      </c>
      <c r="F144" s="43">
        <v>0</v>
      </c>
      <c r="G144" s="43">
        <v>6</v>
      </c>
      <c r="H144" s="43">
        <v>9</v>
      </c>
      <c r="I144" s="27">
        <v>2.1</v>
      </c>
      <c r="J144" s="27">
        <v>0.64</v>
      </c>
      <c r="K144" s="124">
        <v>336.8421052631579</v>
      </c>
      <c r="L144" s="27">
        <v>0.506</v>
      </c>
      <c r="M144" s="27">
        <v>22.37087</v>
      </c>
      <c r="N144" s="27">
        <v>82.450978</v>
      </c>
      <c r="O144" s="122">
        <v>1</v>
      </c>
    </row>
    <row r="145" spans="2:15" ht="15" customHeight="1">
      <c r="B145" s="121">
        <v>69</v>
      </c>
      <c r="C145" s="123" t="s">
        <v>371</v>
      </c>
      <c r="D145" s="123" t="s">
        <v>380</v>
      </c>
      <c r="E145" s="27">
        <v>1</v>
      </c>
      <c r="F145" s="27">
        <v>4</v>
      </c>
      <c r="G145" s="27">
        <v>2</v>
      </c>
      <c r="H145" s="27">
        <v>2</v>
      </c>
      <c r="I145" s="27">
        <v>0.62</v>
      </c>
      <c r="J145" s="27">
        <v>0.08</v>
      </c>
      <c r="K145" s="124">
        <v>42.10526315789474</v>
      </c>
      <c r="L145" s="27">
        <v>0.46</v>
      </c>
      <c r="M145" s="27">
        <v>22.370794</v>
      </c>
      <c r="N145" s="27">
        <v>82.450883</v>
      </c>
      <c r="O145" s="122">
        <v>1</v>
      </c>
    </row>
    <row r="146" spans="2:15" ht="15" customHeight="1">
      <c r="B146" s="121">
        <v>70</v>
      </c>
      <c r="C146" s="123" t="s">
        <v>369</v>
      </c>
      <c r="D146" s="123" t="s">
        <v>380</v>
      </c>
      <c r="E146" s="43">
        <v>1</v>
      </c>
      <c r="F146" s="43">
        <v>0</v>
      </c>
      <c r="G146" s="43">
        <v>6</v>
      </c>
      <c r="H146" s="43">
        <v>9</v>
      </c>
      <c r="I146" s="27">
        <v>2.1</v>
      </c>
      <c r="J146" s="27">
        <v>0.64</v>
      </c>
      <c r="K146" s="124">
        <v>336.8421052631579</v>
      </c>
      <c r="L146" s="27">
        <v>0.425</v>
      </c>
      <c r="M146" s="27">
        <v>22.370794</v>
      </c>
      <c r="N146" s="27">
        <v>82.450883</v>
      </c>
      <c r="O146" s="122">
        <v>1</v>
      </c>
    </row>
    <row r="147" spans="2:15" ht="15" customHeight="1">
      <c r="B147" s="121">
        <v>71</v>
      </c>
      <c r="C147" s="123" t="s">
        <v>368</v>
      </c>
      <c r="D147" s="123" t="s">
        <v>321</v>
      </c>
      <c r="E147" s="27">
        <v>1</v>
      </c>
      <c r="F147" s="27">
        <v>4</v>
      </c>
      <c r="G147" s="27">
        <v>2</v>
      </c>
      <c r="H147" s="27">
        <v>2</v>
      </c>
      <c r="I147" s="27">
        <v>0.62</v>
      </c>
      <c r="J147" s="27">
        <v>0.08</v>
      </c>
      <c r="K147" s="124">
        <v>42.10526315789474</v>
      </c>
      <c r="L147" s="27">
        <v>0.5</v>
      </c>
      <c r="M147" s="27">
        <v>22.37654</v>
      </c>
      <c r="N147" s="27">
        <v>82.45654</v>
      </c>
      <c r="O147" s="122">
        <v>1</v>
      </c>
    </row>
    <row r="148" spans="2:15" ht="15" customHeight="1">
      <c r="B148" s="121">
        <v>72</v>
      </c>
      <c r="C148" s="123" t="s">
        <v>372</v>
      </c>
      <c r="D148" s="123" t="s">
        <v>324</v>
      </c>
      <c r="E148" s="27">
        <v>1</v>
      </c>
      <c r="F148" s="27">
        <v>55</v>
      </c>
      <c r="G148" s="27">
        <v>50</v>
      </c>
      <c r="H148" s="27">
        <v>3</v>
      </c>
      <c r="I148" s="27">
        <v>10.82</v>
      </c>
      <c r="J148" s="27">
        <v>10.05</v>
      </c>
      <c r="K148" s="124">
        <v>5289.473684210527</v>
      </c>
      <c r="L148" s="27">
        <v>0.335</v>
      </c>
      <c r="M148" s="27">
        <v>22.371157</v>
      </c>
      <c r="N148" s="27">
        <v>82.448126</v>
      </c>
      <c r="O148" s="122">
        <v>5</v>
      </c>
    </row>
    <row r="149" spans="2:15" ht="15" customHeight="1">
      <c r="B149" s="121">
        <v>73</v>
      </c>
      <c r="C149" s="123" t="s">
        <v>373</v>
      </c>
      <c r="D149" s="123" t="s">
        <v>324</v>
      </c>
      <c r="E149" s="27">
        <v>1</v>
      </c>
      <c r="F149" s="27">
        <v>4</v>
      </c>
      <c r="G149" s="27">
        <v>2</v>
      </c>
      <c r="H149" s="27">
        <v>2</v>
      </c>
      <c r="I149" s="27">
        <v>0.62</v>
      </c>
      <c r="J149" s="27">
        <v>0.08</v>
      </c>
      <c r="K149" s="124">
        <v>42.10526315789474</v>
      </c>
      <c r="L149" s="27">
        <v>0.1</v>
      </c>
      <c r="M149" s="27">
        <v>22.371268</v>
      </c>
      <c r="N149" s="27">
        <v>82.450625</v>
      </c>
      <c r="O149" s="122">
        <v>1</v>
      </c>
    </row>
    <row r="150" spans="2:15" ht="15" customHeight="1">
      <c r="B150" s="121">
        <v>74</v>
      </c>
      <c r="C150" s="123" t="s">
        <v>374</v>
      </c>
      <c r="D150" s="123" t="s">
        <v>325</v>
      </c>
      <c r="E150" s="27">
        <v>1</v>
      </c>
      <c r="F150" s="27">
        <v>20</v>
      </c>
      <c r="G150" s="27">
        <v>20</v>
      </c>
      <c r="H150" s="27">
        <v>3</v>
      </c>
      <c r="I150" s="27">
        <v>1.49</v>
      </c>
      <c r="J150" s="27">
        <v>1.32</v>
      </c>
      <c r="K150" s="124">
        <v>694.7368421052632</v>
      </c>
      <c r="L150" s="27">
        <v>0.35</v>
      </c>
      <c r="M150" s="27">
        <v>22.376185</v>
      </c>
      <c r="N150" s="27">
        <v>82.456248</v>
      </c>
      <c r="O150" s="122">
        <v>2</v>
      </c>
    </row>
    <row r="151" spans="2:15" ht="15" customHeight="1">
      <c r="B151" s="121">
        <v>75</v>
      </c>
      <c r="C151" s="123" t="s">
        <v>369</v>
      </c>
      <c r="D151" s="123" t="s">
        <v>326</v>
      </c>
      <c r="E151" s="43">
        <v>1</v>
      </c>
      <c r="F151" s="43">
        <v>0</v>
      </c>
      <c r="G151" s="43">
        <v>6</v>
      </c>
      <c r="H151" s="43">
        <v>9</v>
      </c>
      <c r="I151" s="27">
        <v>2.1</v>
      </c>
      <c r="J151" s="27">
        <v>0.64</v>
      </c>
      <c r="K151" s="124">
        <v>336.8421052631579</v>
      </c>
      <c r="L151" s="27">
        <v>1.2</v>
      </c>
      <c r="M151" s="27">
        <v>22.377654</v>
      </c>
      <c r="N151" s="27">
        <v>82.456563</v>
      </c>
      <c r="O151" s="122">
        <v>1</v>
      </c>
    </row>
    <row r="152" spans="2:15" ht="15" customHeight="1">
      <c r="B152" s="121">
        <v>76</v>
      </c>
      <c r="C152" s="123" t="s">
        <v>371</v>
      </c>
      <c r="D152" s="123" t="s">
        <v>381</v>
      </c>
      <c r="E152" s="27">
        <v>1</v>
      </c>
      <c r="F152" s="27">
        <v>4</v>
      </c>
      <c r="G152" s="27">
        <v>2</v>
      </c>
      <c r="H152" s="27">
        <v>2</v>
      </c>
      <c r="I152" s="27">
        <v>0.62</v>
      </c>
      <c r="J152" s="27">
        <v>0.08</v>
      </c>
      <c r="K152" s="124">
        <v>42.10526315789474</v>
      </c>
      <c r="L152" s="27">
        <v>0.6</v>
      </c>
      <c r="M152" s="27">
        <v>22.369778</v>
      </c>
      <c r="N152" s="27">
        <v>82.452694</v>
      </c>
      <c r="O152" s="122">
        <v>1</v>
      </c>
    </row>
    <row r="153" spans="2:15" ht="15" customHeight="1">
      <c r="B153" s="121">
        <v>77</v>
      </c>
      <c r="C153" s="123" t="s">
        <v>373</v>
      </c>
      <c r="D153" s="123" t="s">
        <v>332</v>
      </c>
      <c r="E153" s="27">
        <v>1</v>
      </c>
      <c r="F153" s="27">
        <v>4</v>
      </c>
      <c r="G153" s="27">
        <v>2</v>
      </c>
      <c r="H153" s="27">
        <v>2</v>
      </c>
      <c r="I153" s="27">
        <v>0.62</v>
      </c>
      <c r="J153" s="27">
        <v>0.08</v>
      </c>
      <c r="K153" s="124">
        <v>42.10526315789474</v>
      </c>
      <c r="L153" s="27">
        <v>0.43</v>
      </c>
      <c r="M153" s="27">
        <v>22.367532</v>
      </c>
      <c r="N153" s="27">
        <v>82.457452</v>
      </c>
      <c r="O153" s="122">
        <v>1</v>
      </c>
    </row>
    <row r="154" spans="2:15" ht="15" customHeight="1">
      <c r="B154" s="121">
        <v>78</v>
      </c>
      <c r="C154" s="123" t="s">
        <v>373</v>
      </c>
      <c r="D154" s="123" t="s">
        <v>382</v>
      </c>
      <c r="E154" s="27">
        <v>1</v>
      </c>
      <c r="F154" s="27">
        <v>4</v>
      </c>
      <c r="G154" s="27">
        <v>2</v>
      </c>
      <c r="H154" s="27">
        <v>2</v>
      </c>
      <c r="I154" s="27">
        <v>0.62</v>
      </c>
      <c r="J154" s="27">
        <v>0.08</v>
      </c>
      <c r="K154" s="124">
        <v>42.10526315789474</v>
      </c>
      <c r="L154" s="27">
        <v>0.5</v>
      </c>
      <c r="M154" s="27">
        <v>22.371073</v>
      </c>
      <c r="N154" s="27">
        <v>82.45186</v>
      </c>
      <c r="O154" s="122">
        <v>1</v>
      </c>
    </row>
    <row r="155" spans="2:15" ht="15" customHeight="1">
      <c r="B155" s="121">
        <v>79</v>
      </c>
      <c r="C155" s="123" t="s">
        <v>371</v>
      </c>
      <c r="D155" s="123" t="s">
        <v>333</v>
      </c>
      <c r="E155" s="27">
        <v>1</v>
      </c>
      <c r="F155" s="27">
        <v>4</v>
      </c>
      <c r="G155" s="27">
        <v>2</v>
      </c>
      <c r="H155" s="27">
        <v>2</v>
      </c>
      <c r="I155" s="27">
        <v>0.62</v>
      </c>
      <c r="J155" s="27">
        <v>0.08</v>
      </c>
      <c r="K155" s="124">
        <v>42.10526315789474</v>
      </c>
      <c r="L155" s="27">
        <v>0.1</v>
      </c>
      <c r="M155" s="27">
        <v>22.377552</v>
      </c>
      <c r="N155" s="27">
        <v>82.45634</v>
      </c>
      <c r="O155" s="122">
        <v>1</v>
      </c>
    </row>
    <row r="156" spans="2:15" ht="15" customHeight="1">
      <c r="B156" s="121">
        <v>80</v>
      </c>
      <c r="C156" s="123" t="s">
        <v>371</v>
      </c>
      <c r="D156" s="123" t="s">
        <v>383</v>
      </c>
      <c r="E156" s="27">
        <v>1</v>
      </c>
      <c r="F156" s="27">
        <v>4</v>
      </c>
      <c r="G156" s="27">
        <v>2</v>
      </c>
      <c r="H156" s="27">
        <v>2</v>
      </c>
      <c r="I156" s="27">
        <v>0.62</v>
      </c>
      <c r="J156" s="27">
        <v>0.08</v>
      </c>
      <c r="K156" s="124">
        <v>42.10526315789474</v>
      </c>
      <c r="L156" s="27">
        <v>0.2</v>
      </c>
      <c r="M156" s="27">
        <v>22.371394</v>
      </c>
      <c r="N156" s="27">
        <v>82.451704</v>
      </c>
      <c r="O156" s="122">
        <v>1</v>
      </c>
    </row>
    <row r="157" spans="2:15" ht="15" customHeight="1">
      <c r="B157" s="121">
        <v>81</v>
      </c>
      <c r="C157" s="123" t="s">
        <v>368</v>
      </c>
      <c r="D157" s="123" t="s">
        <v>383</v>
      </c>
      <c r="E157" s="27">
        <v>1</v>
      </c>
      <c r="F157" s="27">
        <v>4</v>
      </c>
      <c r="G157" s="27">
        <v>2</v>
      </c>
      <c r="H157" s="27">
        <v>2</v>
      </c>
      <c r="I157" s="27">
        <v>0.62</v>
      </c>
      <c r="J157" s="27">
        <v>0.08</v>
      </c>
      <c r="K157" s="124">
        <v>42.10526315789474</v>
      </c>
      <c r="L157" s="27">
        <v>0.1</v>
      </c>
      <c r="M157" s="27">
        <v>22.37127</v>
      </c>
      <c r="N157" s="27">
        <v>82.451723</v>
      </c>
      <c r="O157" s="122">
        <v>1</v>
      </c>
    </row>
    <row r="158" spans="2:15" ht="15" customHeight="1">
      <c r="B158" s="121">
        <v>82</v>
      </c>
      <c r="C158" s="123" t="s">
        <v>373</v>
      </c>
      <c r="D158" s="123" t="s">
        <v>383</v>
      </c>
      <c r="E158" s="27">
        <v>1</v>
      </c>
      <c r="F158" s="27">
        <v>4</v>
      </c>
      <c r="G158" s="27">
        <v>2</v>
      </c>
      <c r="H158" s="27">
        <v>2</v>
      </c>
      <c r="I158" s="27">
        <v>0.62</v>
      </c>
      <c r="J158" s="27">
        <v>0.08</v>
      </c>
      <c r="K158" s="124">
        <v>42.10526315789474</v>
      </c>
      <c r="L158" s="27">
        <v>0.2</v>
      </c>
      <c r="M158" s="27">
        <v>22.371394</v>
      </c>
      <c r="N158" s="27">
        <v>82.451704</v>
      </c>
      <c r="O158" s="122">
        <v>1</v>
      </c>
    </row>
    <row r="159" spans="2:15" ht="15" customHeight="1">
      <c r="B159" s="121">
        <v>83</v>
      </c>
      <c r="C159" s="123" t="s">
        <v>369</v>
      </c>
      <c r="D159" s="123" t="s">
        <v>384</v>
      </c>
      <c r="E159" s="43">
        <v>1</v>
      </c>
      <c r="F159" s="43">
        <v>0</v>
      </c>
      <c r="G159" s="43">
        <v>6</v>
      </c>
      <c r="H159" s="43">
        <v>9</v>
      </c>
      <c r="I159" s="27">
        <v>2.1</v>
      </c>
      <c r="J159" s="27">
        <v>0.64</v>
      </c>
      <c r="K159" s="124">
        <v>336.8421052631579</v>
      </c>
      <c r="L159" s="27">
        <v>0.3</v>
      </c>
      <c r="M159" s="27">
        <v>22.370888</v>
      </c>
      <c r="N159" s="27">
        <v>82.451135</v>
      </c>
      <c r="O159" s="122">
        <v>1</v>
      </c>
    </row>
    <row r="160" spans="2:15" ht="15" customHeight="1">
      <c r="B160" s="121">
        <v>84</v>
      </c>
      <c r="C160" s="123" t="s">
        <v>371</v>
      </c>
      <c r="D160" s="123" t="s">
        <v>339</v>
      </c>
      <c r="E160" s="27">
        <v>1</v>
      </c>
      <c r="F160" s="27">
        <v>4</v>
      </c>
      <c r="G160" s="27">
        <v>2</v>
      </c>
      <c r="H160" s="27">
        <v>2</v>
      </c>
      <c r="I160" s="27">
        <v>0.62</v>
      </c>
      <c r="J160" s="27">
        <v>0.08</v>
      </c>
      <c r="K160" s="124">
        <v>42.10526315789474</v>
      </c>
      <c r="L160" s="27">
        <v>3.86</v>
      </c>
      <c r="M160" s="27">
        <v>22.3774521</v>
      </c>
      <c r="N160" s="27">
        <v>82.45354</v>
      </c>
      <c r="O160" s="122">
        <v>1</v>
      </c>
    </row>
    <row r="161" spans="2:15" ht="15" customHeight="1">
      <c r="B161" s="121">
        <v>85</v>
      </c>
      <c r="C161" s="123" t="s">
        <v>371</v>
      </c>
      <c r="D161" s="123" t="s">
        <v>340</v>
      </c>
      <c r="E161" s="27">
        <v>1</v>
      </c>
      <c r="F161" s="27">
        <v>4</v>
      </c>
      <c r="G161" s="27">
        <v>2</v>
      </c>
      <c r="H161" s="27">
        <v>2</v>
      </c>
      <c r="I161" s="27">
        <v>0.62</v>
      </c>
      <c r="J161" s="27">
        <v>0.08</v>
      </c>
      <c r="K161" s="124">
        <v>42.10526315789474</v>
      </c>
      <c r="L161" s="27">
        <v>0.4</v>
      </c>
      <c r="M161" s="27">
        <v>22.368855</v>
      </c>
      <c r="N161" s="27">
        <v>82.456063</v>
      </c>
      <c r="O161" s="122">
        <v>1</v>
      </c>
    </row>
    <row r="162" spans="2:15" ht="15" customHeight="1">
      <c r="B162" s="121">
        <v>86</v>
      </c>
      <c r="C162" s="123" t="s">
        <v>371</v>
      </c>
      <c r="D162" s="123" t="s">
        <v>341</v>
      </c>
      <c r="E162" s="27">
        <v>1</v>
      </c>
      <c r="F162" s="27">
        <v>4</v>
      </c>
      <c r="G162" s="27">
        <v>2</v>
      </c>
      <c r="H162" s="27">
        <v>2</v>
      </c>
      <c r="I162" s="27">
        <v>0.62</v>
      </c>
      <c r="J162" s="27">
        <v>0.08</v>
      </c>
      <c r="K162" s="124">
        <v>42.10526315789474</v>
      </c>
      <c r="L162" s="27">
        <v>1.53</v>
      </c>
      <c r="M162" s="27">
        <v>22.368655</v>
      </c>
      <c r="N162" s="27">
        <v>82.45545</v>
      </c>
      <c r="O162" s="122">
        <v>1</v>
      </c>
    </row>
    <row r="163" spans="2:15" ht="15" customHeight="1">
      <c r="B163" s="121">
        <v>87</v>
      </c>
      <c r="C163" s="123" t="s">
        <v>371</v>
      </c>
      <c r="D163" s="123" t="s">
        <v>385</v>
      </c>
      <c r="E163" s="27">
        <v>1</v>
      </c>
      <c r="F163" s="27">
        <v>4</v>
      </c>
      <c r="G163" s="27">
        <v>2</v>
      </c>
      <c r="H163" s="27">
        <v>2</v>
      </c>
      <c r="I163" s="27">
        <v>0.62</v>
      </c>
      <c r="J163" s="27">
        <v>0.08</v>
      </c>
      <c r="K163" s="124">
        <v>42.10526315789474</v>
      </c>
      <c r="L163" s="27">
        <v>1.16</v>
      </c>
      <c r="M163" s="27">
        <v>22.369633</v>
      </c>
      <c r="N163" s="27">
        <v>82.454989</v>
      </c>
      <c r="O163" s="122">
        <v>1</v>
      </c>
    </row>
    <row r="164" spans="2:15" ht="15" customHeight="1">
      <c r="B164" s="121">
        <v>88</v>
      </c>
      <c r="C164" s="123" t="s">
        <v>369</v>
      </c>
      <c r="D164" s="123" t="s">
        <v>386</v>
      </c>
      <c r="E164" s="43">
        <v>1</v>
      </c>
      <c r="F164" s="43">
        <v>0</v>
      </c>
      <c r="G164" s="43">
        <v>6</v>
      </c>
      <c r="H164" s="43">
        <v>9</v>
      </c>
      <c r="I164" s="27">
        <v>2.1</v>
      </c>
      <c r="J164" s="27">
        <v>0.64</v>
      </c>
      <c r="K164" s="124">
        <v>336.8421052631579</v>
      </c>
      <c r="L164" s="27">
        <v>0.3</v>
      </c>
      <c r="M164" s="27">
        <v>22.369927</v>
      </c>
      <c r="N164" s="27">
        <v>82.452566</v>
      </c>
      <c r="O164" s="122">
        <v>1</v>
      </c>
    </row>
    <row r="165" spans="2:15" ht="15" customHeight="1">
      <c r="B165" s="121">
        <v>89</v>
      </c>
      <c r="C165" s="123" t="s">
        <v>371</v>
      </c>
      <c r="D165" s="123" t="s">
        <v>343</v>
      </c>
      <c r="E165" s="27">
        <v>1</v>
      </c>
      <c r="F165" s="27">
        <v>4</v>
      </c>
      <c r="G165" s="27">
        <v>2</v>
      </c>
      <c r="H165" s="27">
        <v>2</v>
      </c>
      <c r="I165" s="27">
        <v>0.62</v>
      </c>
      <c r="J165" s="27">
        <v>0.08</v>
      </c>
      <c r="K165" s="124">
        <v>42.10526315789474</v>
      </c>
      <c r="L165" s="27">
        <v>0.435</v>
      </c>
      <c r="M165" s="27">
        <v>22.370374</v>
      </c>
      <c r="N165" s="27">
        <v>82.451164</v>
      </c>
      <c r="O165" s="122">
        <v>1</v>
      </c>
    </row>
    <row r="166" spans="2:15" ht="15" customHeight="1">
      <c r="B166" s="121">
        <v>90</v>
      </c>
      <c r="C166" s="123" t="s">
        <v>369</v>
      </c>
      <c r="D166" s="123" t="s">
        <v>387</v>
      </c>
      <c r="E166" s="43">
        <v>1</v>
      </c>
      <c r="F166" s="43">
        <v>0</v>
      </c>
      <c r="G166" s="43">
        <v>6</v>
      </c>
      <c r="H166" s="43">
        <v>9</v>
      </c>
      <c r="I166" s="27">
        <v>2.1</v>
      </c>
      <c r="J166" s="27">
        <v>0.64</v>
      </c>
      <c r="K166" s="124">
        <v>336.8421052631579</v>
      </c>
      <c r="L166" s="27">
        <v>0.6</v>
      </c>
      <c r="M166" s="27">
        <v>22.369769</v>
      </c>
      <c r="N166" s="27">
        <v>82.452085</v>
      </c>
      <c r="O166" s="122">
        <v>1</v>
      </c>
    </row>
    <row r="167" spans="2:15" ht="15" customHeight="1">
      <c r="B167" s="121">
        <v>91</v>
      </c>
      <c r="C167" s="123" t="s">
        <v>371</v>
      </c>
      <c r="D167" s="123" t="s">
        <v>387</v>
      </c>
      <c r="E167" s="27">
        <v>1</v>
      </c>
      <c r="F167" s="27">
        <v>4</v>
      </c>
      <c r="G167" s="27">
        <v>2</v>
      </c>
      <c r="H167" s="27">
        <v>2</v>
      </c>
      <c r="I167" s="27">
        <v>0.62</v>
      </c>
      <c r="J167" s="27">
        <v>0.08</v>
      </c>
      <c r="K167" s="124">
        <v>42.10526315789474</v>
      </c>
      <c r="L167" s="27">
        <v>0.4</v>
      </c>
      <c r="M167" s="27">
        <v>22.36981</v>
      </c>
      <c r="N167" s="27">
        <v>82.452593</v>
      </c>
      <c r="O167" s="122">
        <v>1</v>
      </c>
    </row>
    <row r="168" spans="2:15" ht="15" customHeight="1">
      <c r="B168" s="121">
        <v>92</v>
      </c>
      <c r="C168" s="123" t="s">
        <v>371</v>
      </c>
      <c r="D168" s="123" t="s">
        <v>344</v>
      </c>
      <c r="E168" s="27">
        <v>1</v>
      </c>
      <c r="F168" s="27">
        <v>4</v>
      </c>
      <c r="G168" s="27">
        <v>2</v>
      </c>
      <c r="H168" s="27">
        <v>2</v>
      </c>
      <c r="I168" s="27">
        <v>0.62</v>
      </c>
      <c r="J168" s="27">
        <v>0.08</v>
      </c>
      <c r="K168" s="124">
        <v>42.10526315789474</v>
      </c>
      <c r="L168" s="27">
        <v>0.5</v>
      </c>
      <c r="M168" s="27">
        <v>22.36765</v>
      </c>
      <c r="N168" s="27">
        <v>82.456653</v>
      </c>
      <c r="O168" s="122">
        <v>1</v>
      </c>
    </row>
    <row r="169" spans="2:15" ht="15" customHeight="1">
      <c r="B169" s="121">
        <v>93</v>
      </c>
      <c r="C169" s="123" t="s">
        <v>371</v>
      </c>
      <c r="D169" s="123" t="s">
        <v>388</v>
      </c>
      <c r="E169" s="27">
        <v>1</v>
      </c>
      <c r="F169" s="27">
        <v>4</v>
      </c>
      <c r="G169" s="27">
        <v>2</v>
      </c>
      <c r="H169" s="27">
        <v>2</v>
      </c>
      <c r="I169" s="27">
        <v>0.62</v>
      </c>
      <c r="J169" s="27">
        <v>0.08</v>
      </c>
      <c r="K169" s="124">
        <v>42.10526315789474</v>
      </c>
      <c r="L169" s="27">
        <v>0.75</v>
      </c>
      <c r="M169" s="27">
        <v>22.366452</v>
      </c>
      <c r="N169" s="27">
        <v>82.458462</v>
      </c>
      <c r="O169" s="122">
        <v>1</v>
      </c>
    </row>
    <row r="170" spans="2:15" ht="15" customHeight="1">
      <c r="B170" s="121">
        <v>94</v>
      </c>
      <c r="C170" s="123" t="s">
        <v>373</v>
      </c>
      <c r="D170" s="123" t="s">
        <v>346</v>
      </c>
      <c r="E170" s="27">
        <v>1</v>
      </c>
      <c r="F170" s="27">
        <v>4</v>
      </c>
      <c r="G170" s="27">
        <v>2</v>
      </c>
      <c r="H170" s="27">
        <v>2</v>
      </c>
      <c r="I170" s="27">
        <v>0.62</v>
      </c>
      <c r="J170" s="27">
        <v>0.08</v>
      </c>
      <c r="K170" s="124">
        <v>42.10526315789474</v>
      </c>
      <c r="L170" s="27">
        <v>0.275</v>
      </c>
      <c r="M170" s="27">
        <v>22.36654</v>
      </c>
      <c r="N170" s="27">
        <v>82.45546</v>
      </c>
      <c r="O170" s="122">
        <v>1</v>
      </c>
    </row>
    <row r="171" spans="2:15" ht="15" customHeight="1">
      <c r="B171" s="121">
        <v>95</v>
      </c>
      <c r="C171" s="123" t="s">
        <v>371</v>
      </c>
      <c r="D171" s="123" t="s">
        <v>389</v>
      </c>
      <c r="E171" s="27">
        <v>1</v>
      </c>
      <c r="F171" s="27">
        <v>4</v>
      </c>
      <c r="G171" s="27">
        <v>2</v>
      </c>
      <c r="H171" s="27">
        <v>2</v>
      </c>
      <c r="I171" s="27">
        <v>0.62</v>
      </c>
      <c r="J171" s="27">
        <v>0.08</v>
      </c>
      <c r="K171" s="124">
        <v>42.10526315789474</v>
      </c>
      <c r="L171" s="27">
        <v>0.225</v>
      </c>
      <c r="M171" s="27">
        <v>22.36958</v>
      </c>
      <c r="N171" s="27">
        <v>82.454321</v>
      </c>
      <c r="O171" s="122">
        <v>1</v>
      </c>
    </row>
    <row r="172" spans="2:15" ht="15" customHeight="1">
      <c r="B172" s="121">
        <v>96</v>
      </c>
      <c r="C172" s="123" t="s">
        <v>371</v>
      </c>
      <c r="D172" s="123" t="s">
        <v>350</v>
      </c>
      <c r="E172" s="27">
        <v>1</v>
      </c>
      <c r="F172" s="27">
        <v>4</v>
      </c>
      <c r="G172" s="27">
        <v>2</v>
      </c>
      <c r="H172" s="27">
        <v>2</v>
      </c>
      <c r="I172" s="27">
        <v>0.62</v>
      </c>
      <c r="J172" s="27">
        <v>0.08</v>
      </c>
      <c r="K172" s="124">
        <v>42.10526315789474</v>
      </c>
      <c r="L172" s="27">
        <v>0.1</v>
      </c>
      <c r="M172" s="27">
        <v>22.36981</v>
      </c>
      <c r="N172" s="27">
        <v>82.452593</v>
      </c>
      <c r="O172" s="122">
        <v>1</v>
      </c>
    </row>
    <row r="173" spans="2:15" ht="15" customHeight="1">
      <c r="B173" s="121">
        <v>97</v>
      </c>
      <c r="C173" s="123" t="s">
        <v>371</v>
      </c>
      <c r="D173" s="123" t="s">
        <v>352</v>
      </c>
      <c r="E173" s="27">
        <v>1</v>
      </c>
      <c r="F173" s="27">
        <v>4</v>
      </c>
      <c r="G173" s="27">
        <v>2</v>
      </c>
      <c r="H173" s="27">
        <v>2</v>
      </c>
      <c r="I173" s="27">
        <v>0.62</v>
      </c>
      <c r="J173" s="27">
        <v>0.08</v>
      </c>
      <c r="K173" s="124">
        <v>42.10526315789474</v>
      </c>
      <c r="L173" s="27">
        <v>1.1</v>
      </c>
      <c r="M173" s="27">
        <v>22.36965</v>
      </c>
      <c r="N173" s="27">
        <v>82.455012</v>
      </c>
      <c r="O173" s="122">
        <v>1</v>
      </c>
    </row>
    <row r="174" spans="2:15" ht="15" customHeight="1">
      <c r="B174" s="121">
        <v>98</v>
      </c>
      <c r="C174" s="123" t="s">
        <v>369</v>
      </c>
      <c r="D174" s="123" t="s">
        <v>390</v>
      </c>
      <c r="E174" s="43">
        <v>1</v>
      </c>
      <c r="F174" s="43">
        <v>0</v>
      </c>
      <c r="G174" s="43">
        <v>6</v>
      </c>
      <c r="H174" s="43">
        <v>9</v>
      </c>
      <c r="I174" s="27">
        <v>2.1</v>
      </c>
      <c r="J174" s="27">
        <v>0.64</v>
      </c>
      <c r="K174" s="124">
        <v>336.8421052631579</v>
      </c>
      <c r="L174" s="27">
        <v>0.18</v>
      </c>
      <c r="M174" s="27">
        <v>22.361308</v>
      </c>
      <c r="N174" s="27">
        <v>82.443067</v>
      </c>
      <c r="O174" s="122">
        <v>1</v>
      </c>
    </row>
    <row r="175" spans="2:15" ht="15" customHeight="1">
      <c r="B175" s="121">
        <v>99</v>
      </c>
      <c r="C175" s="123" t="s">
        <v>369</v>
      </c>
      <c r="D175" s="123" t="s">
        <v>353</v>
      </c>
      <c r="E175" s="43">
        <v>1</v>
      </c>
      <c r="F175" s="43">
        <v>0</v>
      </c>
      <c r="G175" s="43">
        <v>6</v>
      </c>
      <c r="H175" s="43">
        <v>9</v>
      </c>
      <c r="I175" s="27">
        <v>2.1</v>
      </c>
      <c r="J175" s="27">
        <v>0.64</v>
      </c>
      <c r="K175" s="124">
        <v>336.8421052631579</v>
      </c>
      <c r="L175" s="27">
        <v>0.26</v>
      </c>
      <c r="M175" s="27">
        <v>22.364197</v>
      </c>
      <c r="N175" s="27">
        <v>82.445592</v>
      </c>
      <c r="O175" s="122">
        <v>1</v>
      </c>
    </row>
    <row r="176" spans="2:15" ht="15" customHeight="1">
      <c r="B176" s="121">
        <v>100</v>
      </c>
      <c r="C176" s="123" t="s">
        <v>369</v>
      </c>
      <c r="D176" s="123" t="s">
        <v>391</v>
      </c>
      <c r="E176" s="43">
        <v>1</v>
      </c>
      <c r="F176" s="43">
        <v>0</v>
      </c>
      <c r="G176" s="43">
        <v>6</v>
      </c>
      <c r="H176" s="43">
        <v>9</v>
      </c>
      <c r="I176" s="27">
        <v>2.1</v>
      </c>
      <c r="J176" s="27">
        <v>0.64</v>
      </c>
      <c r="K176" s="124">
        <v>336.8421052631579</v>
      </c>
      <c r="L176" s="27">
        <v>1.08</v>
      </c>
      <c r="M176" s="27">
        <v>22.36357</v>
      </c>
      <c r="N176" s="27">
        <v>82.451932</v>
      </c>
      <c r="O176" s="122">
        <v>1</v>
      </c>
    </row>
    <row r="177" spans="2:15" ht="15" customHeight="1">
      <c r="B177" s="121">
        <v>101</v>
      </c>
      <c r="C177" s="123" t="s">
        <v>368</v>
      </c>
      <c r="D177" s="123" t="s">
        <v>355</v>
      </c>
      <c r="E177" s="27">
        <v>1</v>
      </c>
      <c r="F177" s="27">
        <v>4</v>
      </c>
      <c r="G177" s="27">
        <v>2</v>
      </c>
      <c r="H177" s="27">
        <v>2</v>
      </c>
      <c r="I177" s="27">
        <v>0.62</v>
      </c>
      <c r="J177" s="27">
        <v>0.08</v>
      </c>
      <c r="K177" s="124">
        <v>42.10526315789474</v>
      </c>
      <c r="L177" s="27">
        <v>0.19</v>
      </c>
      <c r="M177" s="27">
        <v>22.365117</v>
      </c>
      <c r="N177" s="27">
        <v>82.450565</v>
      </c>
      <c r="O177" s="122">
        <v>1</v>
      </c>
    </row>
    <row r="178" spans="2:15" ht="15" customHeight="1">
      <c r="B178" s="121">
        <v>102</v>
      </c>
      <c r="C178" s="123" t="s">
        <v>368</v>
      </c>
      <c r="D178" s="123" t="s">
        <v>356</v>
      </c>
      <c r="E178" s="27">
        <v>1</v>
      </c>
      <c r="F178" s="27">
        <v>4</v>
      </c>
      <c r="G178" s="27">
        <v>2</v>
      </c>
      <c r="H178" s="27">
        <v>2</v>
      </c>
      <c r="I178" s="27">
        <v>0.62</v>
      </c>
      <c r="J178" s="27">
        <v>0.08</v>
      </c>
      <c r="K178" s="124">
        <v>42.10526315789474</v>
      </c>
      <c r="L178" s="27">
        <v>0.19</v>
      </c>
      <c r="M178" s="27">
        <v>22.369054</v>
      </c>
      <c r="N178" s="27">
        <v>82.452795</v>
      </c>
      <c r="O178" s="122">
        <v>1</v>
      </c>
    </row>
    <row r="179" spans="2:15" ht="15" customHeight="1">
      <c r="B179" s="121">
        <v>103</v>
      </c>
      <c r="C179" s="123" t="s">
        <v>368</v>
      </c>
      <c r="D179" s="123" t="s">
        <v>357</v>
      </c>
      <c r="E179" s="27">
        <v>1</v>
      </c>
      <c r="F179" s="27">
        <v>4</v>
      </c>
      <c r="G179" s="27">
        <v>2</v>
      </c>
      <c r="H179" s="27">
        <v>2</v>
      </c>
      <c r="I179" s="27">
        <v>0.62</v>
      </c>
      <c r="J179" s="27">
        <v>0.08</v>
      </c>
      <c r="K179" s="124">
        <v>42.10526315789474</v>
      </c>
      <c r="L179" s="27">
        <v>0.33</v>
      </c>
      <c r="M179" s="27">
        <v>22.368575</v>
      </c>
      <c r="N179" s="27">
        <v>82.45538</v>
      </c>
      <c r="O179" s="122">
        <v>1</v>
      </c>
    </row>
    <row r="180" spans="2:15" ht="15" customHeight="1">
      <c r="B180" s="121">
        <v>104</v>
      </c>
      <c r="C180" s="123" t="s">
        <v>374</v>
      </c>
      <c r="D180" s="123" t="s">
        <v>392</v>
      </c>
      <c r="E180" s="27">
        <v>1</v>
      </c>
      <c r="F180" s="27">
        <v>20</v>
      </c>
      <c r="G180" s="27">
        <v>20</v>
      </c>
      <c r="H180" s="27">
        <v>3</v>
      </c>
      <c r="I180" s="27">
        <v>1.49</v>
      </c>
      <c r="J180" s="27">
        <v>1.32</v>
      </c>
      <c r="K180" s="124">
        <v>694.7368421052632</v>
      </c>
      <c r="L180" s="27">
        <v>0.2</v>
      </c>
      <c r="M180" s="27">
        <v>22.365521</v>
      </c>
      <c r="N180" s="27">
        <v>82.455321</v>
      </c>
      <c r="O180" s="122">
        <v>3</v>
      </c>
    </row>
    <row r="181" spans="2:15" ht="15" customHeight="1">
      <c r="B181" s="121">
        <v>105</v>
      </c>
      <c r="C181" s="123" t="s">
        <v>370</v>
      </c>
      <c r="D181" s="123" t="s">
        <v>392</v>
      </c>
      <c r="E181" s="43">
        <v>1</v>
      </c>
      <c r="F181" s="43">
        <v>0</v>
      </c>
      <c r="G181" s="43">
        <v>6</v>
      </c>
      <c r="H181" s="43">
        <v>9</v>
      </c>
      <c r="I181" s="27">
        <v>2.1</v>
      </c>
      <c r="J181" s="27">
        <v>0.64</v>
      </c>
      <c r="K181" s="124">
        <v>336.8421052631579</v>
      </c>
      <c r="L181" s="27">
        <v>2.5</v>
      </c>
      <c r="M181" s="27">
        <v>22.367392</v>
      </c>
      <c r="N181" s="27">
        <v>82.460895</v>
      </c>
      <c r="O181" s="122">
        <v>1</v>
      </c>
    </row>
    <row r="182" spans="2:15" ht="15" customHeight="1">
      <c r="B182" s="121">
        <v>106</v>
      </c>
      <c r="C182" s="123" t="s">
        <v>373</v>
      </c>
      <c r="D182" s="123" t="s">
        <v>393</v>
      </c>
      <c r="E182" s="27">
        <v>1</v>
      </c>
      <c r="F182" s="27">
        <v>4</v>
      </c>
      <c r="G182" s="27">
        <v>2</v>
      </c>
      <c r="H182" s="27">
        <v>2</v>
      </c>
      <c r="I182" s="27">
        <v>0.62</v>
      </c>
      <c r="J182" s="27">
        <v>0.08</v>
      </c>
      <c r="K182" s="124">
        <v>42.10526315789474</v>
      </c>
      <c r="L182" s="27">
        <v>0.3</v>
      </c>
      <c r="M182" s="27">
        <v>22.369476</v>
      </c>
      <c r="N182" s="27">
        <v>82.455321</v>
      </c>
      <c r="O182" s="122">
        <v>1</v>
      </c>
    </row>
    <row r="183" spans="2:15" ht="15" customHeight="1">
      <c r="B183" s="121">
        <v>107</v>
      </c>
      <c r="C183" s="123" t="s">
        <v>370</v>
      </c>
      <c r="D183" s="123" t="s">
        <v>360</v>
      </c>
      <c r="E183" s="43">
        <v>1</v>
      </c>
      <c r="F183" s="43">
        <v>0</v>
      </c>
      <c r="G183" s="43">
        <v>6</v>
      </c>
      <c r="H183" s="43">
        <v>9</v>
      </c>
      <c r="I183" s="27">
        <v>2.1</v>
      </c>
      <c r="J183" s="27">
        <v>0.64</v>
      </c>
      <c r="K183" s="124">
        <v>336.8421052631579</v>
      </c>
      <c r="L183" s="27">
        <v>1.58</v>
      </c>
      <c r="M183" s="27">
        <v>22.367584</v>
      </c>
      <c r="N183" s="27">
        <v>82.467647</v>
      </c>
      <c r="O183" s="122">
        <v>1</v>
      </c>
    </row>
    <row r="184" spans="2:15" ht="15" customHeight="1">
      <c r="B184" s="121">
        <v>108</v>
      </c>
      <c r="C184" s="123" t="s">
        <v>370</v>
      </c>
      <c r="D184" s="123" t="s">
        <v>361</v>
      </c>
      <c r="E184" s="43">
        <v>1</v>
      </c>
      <c r="F184" s="43">
        <v>0</v>
      </c>
      <c r="G184" s="43">
        <v>6</v>
      </c>
      <c r="H184" s="43">
        <v>9</v>
      </c>
      <c r="I184" s="27">
        <v>2.1</v>
      </c>
      <c r="J184" s="27">
        <v>0.64</v>
      </c>
      <c r="K184" s="124">
        <v>336.8421052631579</v>
      </c>
      <c r="L184" s="27">
        <v>0.57</v>
      </c>
      <c r="M184" s="27">
        <v>22.367564</v>
      </c>
      <c r="N184" s="27">
        <v>82.46763</v>
      </c>
      <c r="O184" s="122">
        <v>1</v>
      </c>
    </row>
    <row r="185" spans="2:15" ht="15" customHeight="1">
      <c r="B185" s="121">
        <v>109</v>
      </c>
      <c r="C185" s="123" t="s">
        <v>371</v>
      </c>
      <c r="D185" s="123" t="s">
        <v>394</v>
      </c>
      <c r="E185" s="27">
        <v>1</v>
      </c>
      <c r="F185" s="27">
        <v>4</v>
      </c>
      <c r="G185" s="27">
        <v>2</v>
      </c>
      <c r="H185" s="27">
        <v>2</v>
      </c>
      <c r="I185" s="27">
        <v>0.62</v>
      </c>
      <c r="J185" s="27">
        <v>0.08</v>
      </c>
      <c r="K185" s="124">
        <v>42.10526315789474</v>
      </c>
      <c r="L185" s="27">
        <v>0.3</v>
      </c>
      <c r="M185" s="27">
        <v>22.367564</v>
      </c>
      <c r="N185" s="27">
        <v>82.45585</v>
      </c>
      <c r="O185" s="122">
        <v>1</v>
      </c>
    </row>
    <row r="186" spans="2:15" ht="15" customHeight="1">
      <c r="B186" s="121">
        <v>110</v>
      </c>
      <c r="C186" s="123" t="s">
        <v>373</v>
      </c>
      <c r="D186" s="123" t="s">
        <v>394</v>
      </c>
      <c r="E186" s="27">
        <v>1</v>
      </c>
      <c r="F186" s="27">
        <v>4</v>
      </c>
      <c r="G186" s="27">
        <v>2</v>
      </c>
      <c r="H186" s="27">
        <v>2</v>
      </c>
      <c r="I186" s="27">
        <v>0.62</v>
      </c>
      <c r="J186" s="27">
        <v>0.08</v>
      </c>
      <c r="K186" s="124">
        <v>42.10526315789474</v>
      </c>
      <c r="L186" s="27">
        <v>0.3</v>
      </c>
      <c r="M186" s="27">
        <v>22.369054</v>
      </c>
      <c r="N186" s="27">
        <v>82.452795</v>
      </c>
      <c r="O186" s="122">
        <v>1</v>
      </c>
    </row>
    <row r="187" spans="2:15" ht="15" customHeight="1">
      <c r="B187" s="121">
        <v>111</v>
      </c>
      <c r="C187" s="123" t="s">
        <v>370</v>
      </c>
      <c r="D187" s="123" t="s">
        <v>395</v>
      </c>
      <c r="E187" s="43">
        <v>1</v>
      </c>
      <c r="F187" s="43">
        <v>0</v>
      </c>
      <c r="G187" s="43">
        <v>6</v>
      </c>
      <c r="H187" s="43">
        <v>9</v>
      </c>
      <c r="I187" s="27">
        <v>2.1</v>
      </c>
      <c r="J187" s="27">
        <v>0.64</v>
      </c>
      <c r="K187" s="124">
        <v>336.8421052631579</v>
      </c>
      <c r="L187" s="27">
        <v>0.4</v>
      </c>
      <c r="M187" s="27">
        <v>22.365372</v>
      </c>
      <c r="N187" s="27">
        <v>82.46647</v>
      </c>
      <c r="O187" s="122">
        <v>1</v>
      </c>
    </row>
    <row r="188" spans="2:15" ht="15" customHeight="1">
      <c r="B188" s="121">
        <v>112</v>
      </c>
      <c r="C188" s="123" t="s">
        <v>370</v>
      </c>
      <c r="D188" s="123" t="s">
        <v>396</v>
      </c>
      <c r="E188" s="43">
        <v>1</v>
      </c>
      <c r="F188" s="43">
        <v>0</v>
      </c>
      <c r="G188" s="43">
        <v>6</v>
      </c>
      <c r="H188" s="43">
        <v>9</v>
      </c>
      <c r="I188" s="27">
        <v>2.1</v>
      </c>
      <c r="J188" s="27">
        <v>0.64</v>
      </c>
      <c r="K188" s="124">
        <v>336.8421052631579</v>
      </c>
      <c r="L188" s="27">
        <v>3.84</v>
      </c>
      <c r="M188" s="27">
        <v>22.36568</v>
      </c>
      <c r="N188" s="27">
        <v>82.46426</v>
      </c>
      <c r="O188" s="122">
        <v>1</v>
      </c>
    </row>
    <row r="189" spans="2:15" ht="15" customHeight="1">
      <c r="B189" s="121">
        <v>113</v>
      </c>
      <c r="C189" s="123" t="s">
        <v>370</v>
      </c>
      <c r="D189" s="123" t="s">
        <v>362</v>
      </c>
      <c r="E189" s="43">
        <v>1</v>
      </c>
      <c r="F189" s="43">
        <v>0</v>
      </c>
      <c r="G189" s="43">
        <v>6</v>
      </c>
      <c r="H189" s="43">
        <v>9</v>
      </c>
      <c r="I189" s="27">
        <v>2.1</v>
      </c>
      <c r="J189" s="27">
        <v>0.64</v>
      </c>
      <c r="K189" s="124">
        <v>336.8421052631579</v>
      </c>
      <c r="L189" s="27">
        <v>0.87</v>
      </c>
      <c r="M189" s="27">
        <v>22.365241</v>
      </c>
      <c r="N189" s="27">
        <v>82.465353</v>
      </c>
      <c r="O189" s="122">
        <v>1</v>
      </c>
    </row>
    <row r="190" spans="2:15" ht="15" customHeight="1">
      <c r="B190" s="121">
        <v>114</v>
      </c>
      <c r="C190" s="123" t="s">
        <v>308</v>
      </c>
      <c r="D190" s="123" t="s">
        <v>397</v>
      </c>
      <c r="E190" s="27">
        <v>1</v>
      </c>
      <c r="F190" s="27">
        <v>60</v>
      </c>
      <c r="G190" s="27">
        <v>60</v>
      </c>
      <c r="H190" s="27">
        <v>0</v>
      </c>
      <c r="I190" s="27">
        <v>0.27</v>
      </c>
      <c r="J190" s="27">
        <v>0.23</v>
      </c>
      <c r="K190" s="124">
        <v>121.05263157894737</v>
      </c>
      <c r="L190" s="27">
        <v>0.25</v>
      </c>
      <c r="M190" s="27">
        <v>22.356797</v>
      </c>
      <c r="N190" s="27">
        <v>82.4497</v>
      </c>
      <c r="O190" s="122">
        <v>1</v>
      </c>
    </row>
    <row r="191" spans="2:15" ht="15" customHeight="1">
      <c r="B191" s="121">
        <v>115</v>
      </c>
      <c r="C191" s="123" t="s">
        <v>308</v>
      </c>
      <c r="D191" s="123" t="s">
        <v>398</v>
      </c>
      <c r="E191" s="27">
        <v>1</v>
      </c>
      <c r="F191" s="27">
        <v>60</v>
      </c>
      <c r="G191" s="27">
        <v>60</v>
      </c>
      <c r="H191" s="27">
        <v>0</v>
      </c>
      <c r="I191" s="27">
        <v>0.27</v>
      </c>
      <c r="J191" s="27">
        <v>0.23</v>
      </c>
      <c r="K191" s="124">
        <v>121.05263157894737</v>
      </c>
      <c r="L191" s="27">
        <v>0.15</v>
      </c>
      <c r="M191" s="27">
        <v>22.356469</v>
      </c>
      <c r="N191" s="27">
        <v>82.440985</v>
      </c>
      <c r="O191" s="122">
        <v>1</v>
      </c>
    </row>
    <row r="192" spans="2:15" ht="15" customHeight="1">
      <c r="B192" s="121">
        <v>116</v>
      </c>
      <c r="C192" s="123" t="s">
        <v>308</v>
      </c>
      <c r="D192" s="123" t="s">
        <v>399</v>
      </c>
      <c r="E192" s="27">
        <v>1</v>
      </c>
      <c r="F192" s="27">
        <v>60</v>
      </c>
      <c r="G192" s="27">
        <v>60</v>
      </c>
      <c r="H192" s="27">
        <v>0</v>
      </c>
      <c r="I192" s="27">
        <v>0.27</v>
      </c>
      <c r="J192" s="27">
        <v>0.23</v>
      </c>
      <c r="K192" s="124">
        <v>121.05263157894737</v>
      </c>
      <c r="L192" s="27">
        <v>0.5</v>
      </c>
      <c r="M192" s="27">
        <v>22.35688</v>
      </c>
      <c r="N192" s="27">
        <v>82.446544</v>
      </c>
      <c r="O192" s="122">
        <v>1</v>
      </c>
    </row>
    <row r="193" spans="2:15" ht="15" customHeight="1">
      <c r="B193" s="121">
        <v>117</v>
      </c>
      <c r="C193" s="123" t="s">
        <v>308</v>
      </c>
      <c r="D193" s="123" t="s">
        <v>400</v>
      </c>
      <c r="E193" s="27">
        <v>1</v>
      </c>
      <c r="F193" s="27">
        <v>60</v>
      </c>
      <c r="G193" s="27">
        <v>60</v>
      </c>
      <c r="H193" s="27">
        <v>0</v>
      </c>
      <c r="I193" s="27">
        <v>0.27</v>
      </c>
      <c r="J193" s="27">
        <v>0.23</v>
      </c>
      <c r="K193" s="124">
        <v>121.05263157894737</v>
      </c>
      <c r="L193" s="27">
        <v>0.4</v>
      </c>
      <c r="M193" s="27">
        <v>22.35554</v>
      </c>
      <c r="N193" s="27">
        <v>82.445785</v>
      </c>
      <c r="O193" s="122">
        <v>1</v>
      </c>
    </row>
    <row r="194" spans="2:15" ht="15" customHeight="1">
      <c r="B194" s="121">
        <v>118</v>
      </c>
      <c r="C194" s="123" t="s">
        <v>308</v>
      </c>
      <c r="D194" s="123" t="s">
        <v>401</v>
      </c>
      <c r="E194" s="27">
        <v>1</v>
      </c>
      <c r="F194" s="27">
        <v>60</v>
      </c>
      <c r="G194" s="27">
        <v>60</v>
      </c>
      <c r="H194" s="27">
        <v>0</v>
      </c>
      <c r="I194" s="27">
        <v>0.27</v>
      </c>
      <c r="J194" s="27">
        <v>0.23</v>
      </c>
      <c r="K194" s="124">
        <v>121.05263157894737</v>
      </c>
      <c r="L194" s="27">
        <v>0.45</v>
      </c>
      <c r="M194" s="27">
        <v>22.35759</v>
      </c>
      <c r="N194" s="27">
        <v>82.4476985</v>
      </c>
      <c r="O194" s="122">
        <v>1</v>
      </c>
    </row>
    <row r="195" spans="2:15" ht="15" customHeight="1">
      <c r="B195" s="121">
        <v>119</v>
      </c>
      <c r="C195" s="123" t="s">
        <v>308</v>
      </c>
      <c r="D195" s="123" t="s">
        <v>402</v>
      </c>
      <c r="E195" s="27">
        <v>1</v>
      </c>
      <c r="F195" s="27">
        <v>60</v>
      </c>
      <c r="G195" s="27">
        <v>60</v>
      </c>
      <c r="H195" s="27">
        <v>0</v>
      </c>
      <c r="I195" s="27">
        <v>0.27</v>
      </c>
      <c r="J195" s="27">
        <v>0.23</v>
      </c>
      <c r="K195" s="124">
        <v>121.05263157894737</v>
      </c>
      <c r="L195" s="27">
        <v>0.15</v>
      </c>
      <c r="M195" s="27">
        <v>22.351334</v>
      </c>
      <c r="N195" s="27">
        <v>82.447467</v>
      </c>
      <c r="O195" s="122">
        <v>1</v>
      </c>
    </row>
    <row r="196" spans="2:15" ht="15" customHeight="1">
      <c r="B196" s="121">
        <v>120</v>
      </c>
      <c r="C196" s="123" t="s">
        <v>308</v>
      </c>
      <c r="D196" s="123" t="s">
        <v>403</v>
      </c>
      <c r="E196" s="27">
        <v>1</v>
      </c>
      <c r="F196" s="27">
        <v>60</v>
      </c>
      <c r="G196" s="27">
        <v>60</v>
      </c>
      <c r="H196" s="27">
        <v>0</v>
      </c>
      <c r="I196" s="27">
        <v>0.27</v>
      </c>
      <c r="J196" s="27">
        <v>0.23</v>
      </c>
      <c r="K196" s="124">
        <v>121.05263157894737</v>
      </c>
      <c r="L196" s="27">
        <v>0.33</v>
      </c>
      <c r="M196" s="27">
        <v>22.353745</v>
      </c>
      <c r="N196" s="27">
        <v>82.449409</v>
      </c>
      <c r="O196" s="122">
        <v>1</v>
      </c>
    </row>
    <row r="197" spans="2:15" ht="15" customHeight="1">
      <c r="B197" s="121">
        <v>121</v>
      </c>
      <c r="C197" s="123" t="s">
        <v>369</v>
      </c>
      <c r="D197" s="123" t="s">
        <v>403</v>
      </c>
      <c r="E197" s="43">
        <v>1</v>
      </c>
      <c r="F197" s="43">
        <v>0</v>
      </c>
      <c r="G197" s="43">
        <v>6</v>
      </c>
      <c r="H197" s="43">
        <v>9</v>
      </c>
      <c r="I197" s="27">
        <v>2.1</v>
      </c>
      <c r="J197" s="27">
        <v>0.64</v>
      </c>
      <c r="K197" s="124">
        <v>336.8421052631579</v>
      </c>
      <c r="L197" s="27">
        <v>0.33</v>
      </c>
      <c r="M197" s="27">
        <v>22.365363</v>
      </c>
      <c r="N197" s="27">
        <v>82.46452</v>
      </c>
      <c r="O197" s="122">
        <v>1</v>
      </c>
    </row>
    <row r="198" spans="2:15" ht="15" customHeight="1">
      <c r="B198" s="121">
        <v>122</v>
      </c>
      <c r="C198" s="123" t="s">
        <v>308</v>
      </c>
      <c r="D198" s="123" t="s">
        <v>404</v>
      </c>
      <c r="E198" s="27">
        <v>1</v>
      </c>
      <c r="F198" s="27">
        <v>60</v>
      </c>
      <c r="G198" s="27">
        <v>60</v>
      </c>
      <c r="H198" s="27">
        <v>0</v>
      </c>
      <c r="I198" s="27">
        <v>0.27</v>
      </c>
      <c r="J198" s="27">
        <v>0.23</v>
      </c>
      <c r="K198" s="124">
        <v>121.05263157894737</v>
      </c>
      <c r="L198" s="27">
        <v>0.37</v>
      </c>
      <c r="M198" s="27">
        <v>22.35745</v>
      </c>
      <c r="N198" s="27">
        <v>82.44642</v>
      </c>
      <c r="O198" s="122">
        <v>1</v>
      </c>
    </row>
    <row r="199" spans="2:15" ht="15" customHeight="1">
      <c r="B199" s="121">
        <v>123</v>
      </c>
      <c r="C199" s="123" t="s">
        <v>308</v>
      </c>
      <c r="D199" s="123" t="s">
        <v>405</v>
      </c>
      <c r="E199" s="27">
        <v>1</v>
      </c>
      <c r="F199" s="27">
        <v>60</v>
      </c>
      <c r="G199" s="27">
        <v>60</v>
      </c>
      <c r="H199" s="27">
        <v>0</v>
      </c>
      <c r="I199" s="27">
        <v>0.27</v>
      </c>
      <c r="J199" s="27">
        <v>0.23</v>
      </c>
      <c r="K199" s="124">
        <v>121.05263157894737</v>
      </c>
      <c r="L199" s="27">
        <v>1.21</v>
      </c>
      <c r="M199" s="27">
        <v>22.353243</v>
      </c>
      <c r="N199" s="27">
        <v>82.44566</v>
      </c>
      <c r="O199" s="122">
        <v>1</v>
      </c>
    </row>
    <row r="200" spans="2:15" ht="15" customHeight="1">
      <c r="B200" s="121">
        <v>124</v>
      </c>
      <c r="C200" s="123" t="s">
        <v>308</v>
      </c>
      <c r="D200" s="123" t="s">
        <v>406</v>
      </c>
      <c r="E200" s="27">
        <v>1</v>
      </c>
      <c r="F200" s="27">
        <v>60</v>
      </c>
      <c r="G200" s="27">
        <v>60</v>
      </c>
      <c r="H200" s="27">
        <v>0</v>
      </c>
      <c r="I200" s="27">
        <v>0.27</v>
      </c>
      <c r="J200" s="27">
        <v>0.23</v>
      </c>
      <c r="K200" s="124">
        <v>121.05263157894737</v>
      </c>
      <c r="L200" s="27">
        <v>0.22</v>
      </c>
      <c r="M200" s="27">
        <v>22.356544</v>
      </c>
      <c r="N200" s="27">
        <v>82.444565</v>
      </c>
      <c r="O200" s="122">
        <v>1</v>
      </c>
    </row>
    <row r="201" spans="2:15" ht="15" customHeight="1">
      <c r="B201" s="121">
        <v>125</v>
      </c>
      <c r="C201" s="123" t="s">
        <v>308</v>
      </c>
      <c r="D201" s="123" t="s">
        <v>407</v>
      </c>
      <c r="E201" s="27">
        <v>1</v>
      </c>
      <c r="F201" s="27">
        <v>60</v>
      </c>
      <c r="G201" s="27">
        <v>60</v>
      </c>
      <c r="H201" s="27">
        <v>0</v>
      </c>
      <c r="I201" s="27">
        <v>0.27</v>
      </c>
      <c r="J201" s="27">
        <v>0.23</v>
      </c>
      <c r="K201" s="124">
        <v>121.05263157894737</v>
      </c>
      <c r="L201" s="27">
        <v>0.31</v>
      </c>
      <c r="M201" s="27">
        <v>22.35765</v>
      </c>
      <c r="N201" s="27">
        <v>82.44909</v>
      </c>
      <c r="O201" s="122">
        <v>1</v>
      </c>
    </row>
    <row r="202" spans="2:15" ht="15" customHeight="1">
      <c r="B202" s="121">
        <v>126</v>
      </c>
      <c r="C202" s="123" t="s">
        <v>308</v>
      </c>
      <c r="D202" s="123" t="s">
        <v>408</v>
      </c>
      <c r="E202" s="27">
        <v>1</v>
      </c>
      <c r="F202" s="27">
        <v>60</v>
      </c>
      <c r="G202" s="27">
        <v>60</v>
      </c>
      <c r="H202" s="27">
        <v>0</v>
      </c>
      <c r="I202" s="27">
        <v>0.27</v>
      </c>
      <c r="J202" s="27">
        <v>0.23</v>
      </c>
      <c r="K202" s="124">
        <v>121.05263157894737</v>
      </c>
      <c r="L202" s="27">
        <v>0.5</v>
      </c>
      <c r="M202" s="27">
        <v>22.35754</v>
      </c>
      <c r="N202" s="27">
        <v>82.447098</v>
      </c>
      <c r="O202" s="122">
        <v>1</v>
      </c>
    </row>
    <row r="203" spans="2:15" ht="15" customHeight="1">
      <c r="B203" s="121">
        <v>127</v>
      </c>
      <c r="C203" s="123" t="s">
        <v>308</v>
      </c>
      <c r="D203" s="123" t="s">
        <v>409</v>
      </c>
      <c r="E203" s="27">
        <v>1</v>
      </c>
      <c r="F203" s="27">
        <v>60</v>
      </c>
      <c r="G203" s="27">
        <v>60</v>
      </c>
      <c r="H203" s="27">
        <v>0</v>
      </c>
      <c r="I203" s="27">
        <v>0.27</v>
      </c>
      <c r="J203" s="27">
        <v>0.23</v>
      </c>
      <c r="K203" s="124">
        <v>121.05263157894737</v>
      </c>
      <c r="L203" s="27">
        <v>0.33</v>
      </c>
      <c r="M203" s="27">
        <v>22.35123</v>
      </c>
      <c r="N203" s="27">
        <v>82.44787</v>
      </c>
      <c r="O203" s="122">
        <v>1</v>
      </c>
    </row>
    <row r="204" spans="2:15" ht="15" customHeight="1">
      <c r="B204" s="121">
        <v>128</v>
      </c>
      <c r="C204" s="123" t="s">
        <v>308</v>
      </c>
      <c r="D204" s="123" t="s">
        <v>410</v>
      </c>
      <c r="E204" s="27">
        <v>1</v>
      </c>
      <c r="F204" s="27">
        <v>60</v>
      </c>
      <c r="G204" s="27">
        <v>60</v>
      </c>
      <c r="H204" s="27">
        <v>0</v>
      </c>
      <c r="I204" s="27">
        <v>0.27</v>
      </c>
      <c r="J204" s="27">
        <v>0.23</v>
      </c>
      <c r="K204" s="124">
        <v>121.05263157894737</v>
      </c>
      <c r="L204" s="27">
        <v>0.42</v>
      </c>
      <c r="M204" s="27">
        <v>22.35653</v>
      </c>
      <c r="N204" s="27">
        <v>82.44786</v>
      </c>
      <c r="O204" s="122">
        <v>1</v>
      </c>
    </row>
    <row r="205" spans="2:15" ht="15" customHeight="1">
      <c r="B205" s="121">
        <v>129</v>
      </c>
      <c r="C205" s="123" t="s">
        <v>308</v>
      </c>
      <c r="D205" s="123" t="s">
        <v>411</v>
      </c>
      <c r="E205" s="27">
        <v>1</v>
      </c>
      <c r="F205" s="27">
        <v>60</v>
      </c>
      <c r="G205" s="27">
        <v>60</v>
      </c>
      <c r="H205" s="27">
        <v>0</v>
      </c>
      <c r="I205" s="27">
        <v>0.27</v>
      </c>
      <c r="J205" s="27">
        <v>0.23</v>
      </c>
      <c r="K205" s="124">
        <v>121.05263157894737</v>
      </c>
      <c r="L205" s="27">
        <v>0.28</v>
      </c>
      <c r="M205" s="27">
        <v>22.35098</v>
      </c>
      <c r="N205" s="27">
        <v>82.44075</v>
      </c>
      <c r="O205" s="122">
        <v>1</v>
      </c>
    </row>
    <row r="206" spans="2:15" ht="15" customHeight="1">
      <c r="B206" s="121">
        <v>130</v>
      </c>
      <c r="C206" s="123" t="s">
        <v>308</v>
      </c>
      <c r="D206" s="123" t="s">
        <v>412</v>
      </c>
      <c r="E206" s="27">
        <v>1</v>
      </c>
      <c r="F206" s="27">
        <v>60</v>
      </c>
      <c r="G206" s="27">
        <v>60</v>
      </c>
      <c r="H206" s="27">
        <v>0</v>
      </c>
      <c r="I206" s="27">
        <v>0.27</v>
      </c>
      <c r="J206" s="27">
        <v>0.23</v>
      </c>
      <c r="K206" s="124">
        <v>121.05263157894737</v>
      </c>
      <c r="L206" s="27">
        <v>0.3</v>
      </c>
      <c r="M206" s="27">
        <v>22.353205</v>
      </c>
      <c r="N206" s="27">
        <v>82.447713</v>
      </c>
      <c r="O206" s="122">
        <v>1</v>
      </c>
    </row>
    <row r="207" spans="2:15" ht="15" customHeight="1">
      <c r="B207" s="121">
        <v>131</v>
      </c>
      <c r="C207" s="123" t="s">
        <v>371</v>
      </c>
      <c r="D207" s="123" t="s">
        <v>412</v>
      </c>
      <c r="E207" s="27">
        <v>1</v>
      </c>
      <c r="F207" s="27">
        <v>4</v>
      </c>
      <c r="G207" s="27">
        <v>2</v>
      </c>
      <c r="H207" s="27">
        <v>2</v>
      </c>
      <c r="I207" s="27">
        <v>0.62</v>
      </c>
      <c r="J207" s="27">
        <v>0.08</v>
      </c>
      <c r="K207" s="124">
        <v>42.10526315789474</v>
      </c>
      <c r="L207" s="27">
        <v>0.1</v>
      </c>
      <c r="M207" s="27">
        <v>22.353487</v>
      </c>
      <c r="N207" s="27">
        <v>82.447693</v>
      </c>
      <c r="O207" s="122">
        <v>1</v>
      </c>
    </row>
    <row r="208" spans="2:15" ht="15" customHeight="1">
      <c r="B208" s="121">
        <v>132</v>
      </c>
      <c r="C208" s="123" t="s">
        <v>373</v>
      </c>
      <c r="D208" s="123" t="s">
        <v>413</v>
      </c>
      <c r="E208" s="27">
        <v>1</v>
      </c>
      <c r="F208" s="27">
        <v>4</v>
      </c>
      <c r="G208" s="27">
        <v>2</v>
      </c>
      <c r="H208" s="27">
        <v>2</v>
      </c>
      <c r="I208" s="27">
        <v>0.62</v>
      </c>
      <c r="J208" s="27">
        <v>0.08</v>
      </c>
      <c r="K208" s="124">
        <v>42.10526315789474</v>
      </c>
      <c r="L208" s="27">
        <v>0.1</v>
      </c>
      <c r="M208" s="27">
        <v>22.353323</v>
      </c>
      <c r="N208" s="27">
        <v>82.448522</v>
      </c>
      <c r="O208" s="122">
        <v>1</v>
      </c>
    </row>
    <row r="209" spans="2:15" ht="15" customHeight="1">
      <c r="B209" s="121">
        <v>133</v>
      </c>
      <c r="C209" s="123" t="s">
        <v>371</v>
      </c>
      <c r="D209" s="123" t="s">
        <v>414</v>
      </c>
      <c r="E209" s="27">
        <v>1</v>
      </c>
      <c r="F209" s="27">
        <v>4</v>
      </c>
      <c r="G209" s="27">
        <v>2</v>
      </c>
      <c r="H209" s="27">
        <v>2</v>
      </c>
      <c r="I209" s="27">
        <v>0.62</v>
      </c>
      <c r="J209" s="27">
        <v>0.08</v>
      </c>
      <c r="K209" s="124">
        <v>42.10526315789474</v>
      </c>
      <c r="L209" s="27">
        <v>0.1</v>
      </c>
      <c r="M209" s="27">
        <v>22.364857</v>
      </c>
      <c r="N209" s="27">
        <v>82.450553</v>
      </c>
      <c r="O209" s="122">
        <v>1</v>
      </c>
    </row>
    <row r="210" spans="2:15" ht="15" customHeight="1">
      <c r="B210" s="121">
        <v>134</v>
      </c>
      <c r="C210" s="123" t="s">
        <v>308</v>
      </c>
      <c r="D210" s="123" t="s">
        <v>415</v>
      </c>
      <c r="E210" s="27">
        <v>1</v>
      </c>
      <c r="F210" s="27">
        <v>60</v>
      </c>
      <c r="G210" s="27">
        <v>60</v>
      </c>
      <c r="H210" s="27">
        <v>0</v>
      </c>
      <c r="I210" s="27">
        <v>0.27</v>
      </c>
      <c r="J210" s="27">
        <v>0.23</v>
      </c>
      <c r="K210" s="124">
        <v>121.05263157894737</v>
      </c>
      <c r="L210" s="27">
        <v>0.1</v>
      </c>
      <c r="M210" s="27">
        <v>22.356484</v>
      </c>
      <c r="N210" s="27">
        <v>82.44748</v>
      </c>
      <c r="O210" s="122">
        <v>1</v>
      </c>
    </row>
    <row r="211" spans="2:15" ht="15" customHeight="1">
      <c r="B211" s="121">
        <v>135</v>
      </c>
      <c r="C211" s="123" t="s">
        <v>369</v>
      </c>
      <c r="D211" s="123" t="s">
        <v>415</v>
      </c>
      <c r="E211" s="43">
        <v>1</v>
      </c>
      <c r="F211" s="43">
        <v>0</v>
      </c>
      <c r="G211" s="43">
        <v>6</v>
      </c>
      <c r="H211" s="43">
        <v>9</v>
      </c>
      <c r="I211" s="27">
        <v>2.1</v>
      </c>
      <c r="J211" s="27">
        <v>0.64</v>
      </c>
      <c r="K211" s="124">
        <v>336.8421052631579</v>
      </c>
      <c r="L211" s="27">
        <v>0.1</v>
      </c>
      <c r="M211" s="27">
        <v>22.365363</v>
      </c>
      <c r="N211" s="27">
        <v>82.464212</v>
      </c>
      <c r="O211" s="122">
        <v>1</v>
      </c>
    </row>
    <row r="212" spans="2:15" ht="15" customHeight="1">
      <c r="B212" s="121">
        <v>136</v>
      </c>
      <c r="C212" s="123" t="s">
        <v>308</v>
      </c>
      <c r="D212" s="123" t="s">
        <v>416</v>
      </c>
      <c r="E212" s="27">
        <v>1</v>
      </c>
      <c r="F212" s="27">
        <v>60</v>
      </c>
      <c r="G212" s="27">
        <v>60</v>
      </c>
      <c r="H212" s="27">
        <v>0</v>
      </c>
      <c r="I212" s="27">
        <v>0.27</v>
      </c>
      <c r="J212" s="27">
        <v>0.23</v>
      </c>
      <c r="K212" s="124">
        <v>121.05263157894737</v>
      </c>
      <c r="L212" s="27">
        <v>0.1</v>
      </c>
      <c r="M212" s="27">
        <v>22.357453</v>
      </c>
      <c r="N212" s="27">
        <v>82.44098</v>
      </c>
      <c r="O212" s="122">
        <v>1</v>
      </c>
    </row>
    <row r="213" spans="2:15" ht="15" customHeight="1">
      <c r="B213" s="121">
        <v>137</v>
      </c>
      <c r="C213" s="123" t="s">
        <v>308</v>
      </c>
      <c r="D213" s="123" t="s">
        <v>417</v>
      </c>
      <c r="E213" s="27">
        <v>1</v>
      </c>
      <c r="F213" s="27">
        <v>60</v>
      </c>
      <c r="G213" s="27">
        <v>60</v>
      </c>
      <c r="H213" s="27">
        <v>0</v>
      </c>
      <c r="I213" s="27">
        <v>0.27</v>
      </c>
      <c r="J213" s="27">
        <v>0.23</v>
      </c>
      <c r="K213" s="124">
        <v>121.05263157894737</v>
      </c>
      <c r="L213" s="27">
        <v>0.2</v>
      </c>
      <c r="M213" s="27">
        <v>22.358486</v>
      </c>
      <c r="N213" s="27">
        <v>82.44748</v>
      </c>
      <c r="O213" s="122">
        <v>1</v>
      </c>
    </row>
    <row r="214" spans="2:15" ht="15" customHeight="1">
      <c r="B214" s="121">
        <v>138</v>
      </c>
      <c r="C214" s="123" t="s">
        <v>369</v>
      </c>
      <c r="D214" s="123" t="s">
        <v>417</v>
      </c>
      <c r="E214" s="43">
        <v>1</v>
      </c>
      <c r="F214" s="43">
        <v>0</v>
      </c>
      <c r="G214" s="43">
        <v>6</v>
      </c>
      <c r="H214" s="43">
        <v>9</v>
      </c>
      <c r="I214" s="27">
        <v>2.1</v>
      </c>
      <c r="J214" s="27">
        <v>0.64</v>
      </c>
      <c r="K214" s="124">
        <v>336.8421052631579</v>
      </c>
      <c r="L214" s="27">
        <v>0.1</v>
      </c>
      <c r="M214" s="27">
        <v>22.3673</v>
      </c>
      <c r="N214" s="27">
        <v>82.465474</v>
      </c>
      <c r="O214" s="122">
        <v>1</v>
      </c>
    </row>
    <row r="215" spans="2:15" ht="15" customHeight="1">
      <c r="B215" s="121">
        <v>139</v>
      </c>
      <c r="C215" s="123" t="s">
        <v>308</v>
      </c>
      <c r="D215" s="123" t="s">
        <v>417</v>
      </c>
      <c r="E215" s="27">
        <v>1</v>
      </c>
      <c r="F215" s="27">
        <v>60</v>
      </c>
      <c r="G215" s="27">
        <v>60</v>
      </c>
      <c r="H215" s="27">
        <v>0</v>
      </c>
      <c r="I215" s="27">
        <v>0.27</v>
      </c>
      <c r="J215" s="27">
        <v>0.23</v>
      </c>
      <c r="K215" s="124">
        <v>121.05263157894737</v>
      </c>
      <c r="L215" s="27">
        <v>0.1</v>
      </c>
      <c r="M215" s="27">
        <v>22.365568</v>
      </c>
      <c r="N215" s="27">
        <v>82.451243</v>
      </c>
      <c r="O215" s="122">
        <v>1</v>
      </c>
    </row>
    <row r="216" spans="2:15" ht="15" customHeight="1">
      <c r="B216" s="121">
        <v>140</v>
      </c>
      <c r="C216" s="123" t="s">
        <v>371</v>
      </c>
      <c r="D216" s="123" t="s">
        <v>418</v>
      </c>
      <c r="E216" s="27">
        <v>1</v>
      </c>
      <c r="F216" s="27">
        <v>4</v>
      </c>
      <c r="G216" s="27">
        <v>2</v>
      </c>
      <c r="H216" s="27">
        <v>2</v>
      </c>
      <c r="I216" s="27">
        <v>0.62</v>
      </c>
      <c r="J216" s="27">
        <v>0.08</v>
      </c>
      <c r="K216" s="124">
        <v>42.10526315789474</v>
      </c>
      <c r="L216" s="27">
        <v>0.1</v>
      </c>
      <c r="M216" s="27">
        <v>22.36859</v>
      </c>
      <c r="N216" s="27">
        <v>82.45746</v>
      </c>
      <c r="O216" s="122">
        <v>1</v>
      </c>
    </row>
    <row r="217" spans="2:15" ht="15" customHeight="1">
      <c r="B217" s="121">
        <v>141</v>
      </c>
      <c r="C217" s="123" t="s">
        <v>308</v>
      </c>
      <c r="D217" s="123" t="s">
        <v>419</v>
      </c>
      <c r="E217" s="27">
        <v>1</v>
      </c>
      <c r="F217" s="27">
        <v>60</v>
      </c>
      <c r="G217" s="27">
        <v>60</v>
      </c>
      <c r="H217" s="27">
        <v>0</v>
      </c>
      <c r="I217" s="27">
        <v>0.27</v>
      </c>
      <c r="J217" s="27">
        <v>0.23</v>
      </c>
      <c r="K217" s="124">
        <v>121.05263157894737</v>
      </c>
      <c r="L217" s="27">
        <v>0.1</v>
      </c>
      <c r="M217" s="27">
        <v>22.366474</v>
      </c>
      <c r="N217" s="27">
        <v>82.45473</v>
      </c>
      <c r="O217" s="122">
        <v>1</v>
      </c>
    </row>
    <row r="218" spans="2:15" ht="15" customHeight="1">
      <c r="B218" s="121">
        <v>142</v>
      </c>
      <c r="C218" s="123" t="s">
        <v>308</v>
      </c>
      <c r="D218" s="123" t="s">
        <v>420</v>
      </c>
      <c r="E218" s="27">
        <v>1</v>
      </c>
      <c r="F218" s="27">
        <v>60</v>
      </c>
      <c r="G218" s="27">
        <v>60</v>
      </c>
      <c r="H218" s="27">
        <v>0</v>
      </c>
      <c r="I218" s="27">
        <v>0.27</v>
      </c>
      <c r="J218" s="27">
        <v>0.23</v>
      </c>
      <c r="K218" s="124">
        <v>121.05263157894737</v>
      </c>
      <c r="L218" s="27">
        <v>0.1</v>
      </c>
      <c r="M218" s="27">
        <v>22.368363</v>
      </c>
      <c r="N218" s="27">
        <v>82.45836</v>
      </c>
      <c r="O218" s="122">
        <v>1</v>
      </c>
    </row>
    <row r="219" spans="2:15" ht="15" customHeight="1">
      <c r="B219" s="121">
        <v>143</v>
      </c>
      <c r="C219" s="123" t="s">
        <v>371</v>
      </c>
      <c r="D219" s="123" t="s">
        <v>421</v>
      </c>
      <c r="E219" s="27">
        <v>1</v>
      </c>
      <c r="F219" s="27">
        <v>4</v>
      </c>
      <c r="G219" s="27">
        <v>2</v>
      </c>
      <c r="H219" s="27">
        <v>2</v>
      </c>
      <c r="I219" s="27">
        <v>0.62</v>
      </c>
      <c r="J219" s="27">
        <v>0.08</v>
      </c>
      <c r="K219" s="124">
        <v>42.10526315789474</v>
      </c>
      <c r="L219" s="27">
        <v>0.1</v>
      </c>
      <c r="M219" s="27">
        <v>22.364478</v>
      </c>
      <c r="N219" s="27">
        <v>82.451107</v>
      </c>
      <c r="O219" s="122">
        <v>1</v>
      </c>
    </row>
    <row r="220" spans="2:15" ht="15" customHeight="1">
      <c r="B220" s="121">
        <v>144</v>
      </c>
      <c r="C220" s="123" t="s">
        <v>308</v>
      </c>
      <c r="D220" s="123" t="s">
        <v>422</v>
      </c>
      <c r="E220" s="27">
        <v>1</v>
      </c>
      <c r="F220" s="27">
        <v>60</v>
      </c>
      <c r="G220" s="27">
        <v>60</v>
      </c>
      <c r="H220" s="27">
        <v>0</v>
      </c>
      <c r="I220" s="27">
        <v>0.27</v>
      </c>
      <c r="J220" s="27">
        <v>0.23</v>
      </c>
      <c r="K220" s="124">
        <v>121.05263157894737</v>
      </c>
      <c r="L220" s="27">
        <v>0.2</v>
      </c>
      <c r="M220" s="27">
        <v>22.365568</v>
      </c>
      <c r="N220" s="27">
        <v>82.451243</v>
      </c>
      <c r="O220" s="122">
        <v>1</v>
      </c>
    </row>
    <row r="221" spans="2:15" ht="15" customHeight="1">
      <c r="B221" s="121">
        <v>145</v>
      </c>
      <c r="C221" s="123" t="s">
        <v>369</v>
      </c>
      <c r="D221" s="123" t="s">
        <v>422</v>
      </c>
      <c r="E221" s="43">
        <v>1</v>
      </c>
      <c r="F221" s="43">
        <v>0</v>
      </c>
      <c r="G221" s="43">
        <v>6</v>
      </c>
      <c r="H221" s="43">
        <v>9</v>
      </c>
      <c r="I221" s="27">
        <v>2.1</v>
      </c>
      <c r="J221" s="27">
        <v>0.64</v>
      </c>
      <c r="K221" s="124">
        <v>336.8421052631579</v>
      </c>
      <c r="L221" s="27">
        <v>0.1</v>
      </c>
      <c r="M221" s="27">
        <v>22.365321</v>
      </c>
      <c r="N221" s="27">
        <v>82.465462</v>
      </c>
      <c r="O221" s="122">
        <v>1</v>
      </c>
    </row>
    <row r="222" spans="2:15" ht="15" customHeight="1">
      <c r="B222" s="121">
        <v>146</v>
      </c>
      <c r="C222" s="123" t="s">
        <v>371</v>
      </c>
      <c r="D222" s="123" t="s">
        <v>422</v>
      </c>
      <c r="E222" s="27">
        <v>1</v>
      </c>
      <c r="F222" s="27">
        <v>4</v>
      </c>
      <c r="G222" s="27">
        <v>2</v>
      </c>
      <c r="H222" s="27">
        <v>2</v>
      </c>
      <c r="I222" s="27">
        <v>0.62</v>
      </c>
      <c r="J222" s="27">
        <v>0.08</v>
      </c>
      <c r="K222" s="124">
        <v>42.10526315789474</v>
      </c>
      <c r="L222" s="27">
        <v>0.1</v>
      </c>
      <c r="M222" s="27">
        <v>22.366452</v>
      </c>
      <c r="N222" s="27">
        <v>82.45852</v>
      </c>
      <c r="O222" s="122">
        <v>1</v>
      </c>
    </row>
    <row r="223" spans="2:15" ht="15" customHeight="1">
      <c r="B223" s="121">
        <v>147</v>
      </c>
      <c r="C223" s="123" t="s">
        <v>373</v>
      </c>
      <c r="D223" s="123" t="s">
        <v>423</v>
      </c>
      <c r="E223" s="27">
        <v>1</v>
      </c>
      <c r="F223" s="27">
        <v>4</v>
      </c>
      <c r="G223" s="27">
        <v>2</v>
      </c>
      <c r="H223" s="27">
        <v>2</v>
      </c>
      <c r="I223" s="27">
        <v>0.62</v>
      </c>
      <c r="J223" s="27">
        <v>0.08</v>
      </c>
      <c r="K223" s="124">
        <v>42.10526315789474</v>
      </c>
      <c r="L223" s="27">
        <v>0.05</v>
      </c>
      <c r="M223" s="27">
        <v>22.36642</v>
      </c>
      <c r="N223" s="27">
        <v>82.457483</v>
      </c>
      <c r="O223" s="122">
        <v>1</v>
      </c>
    </row>
    <row r="224" spans="2:15" ht="15" customHeight="1">
      <c r="B224" s="121">
        <v>148</v>
      </c>
      <c r="C224" s="123" t="s">
        <v>308</v>
      </c>
      <c r="D224" s="123" t="s">
        <v>424</v>
      </c>
      <c r="E224" s="27">
        <v>1</v>
      </c>
      <c r="F224" s="27">
        <v>60</v>
      </c>
      <c r="G224" s="27">
        <v>60</v>
      </c>
      <c r="H224" s="27">
        <v>0</v>
      </c>
      <c r="I224" s="27">
        <v>0.27</v>
      </c>
      <c r="J224" s="27">
        <v>0.23</v>
      </c>
      <c r="K224" s="124">
        <v>121.05263157894737</v>
      </c>
      <c r="L224" s="27">
        <v>0.5</v>
      </c>
      <c r="M224" s="27">
        <v>22.367787</v>
      </c>
      <c r="N224" s="27">
        <v>82.462938</v>
      </c>
      <c r="O224" s="122">
        <v>1</v>
      </c>
    </row>
    <row r="225" spans="2:15" ht="15" customHeight="1">
      <c r="B225" s="121">
        <v>149</v>
      </c>
      <c r="C225" s="123" t="s">
        <v>308</v>
      </c>
      <c r="D225" s="123" t="s">
        <v>425</v>
      </c>
      <c r="E225" s="27">
        <v>1</v>
      </c>
      <c r="F225" s="27">
        <v>60</v>
      </c>
      <c r="G225" s="27">
        <v>60</v>
      </c>
      <c r="H225" s="27">
        <v>0</v>
      </c>
      <c r="I225" s="27">
        <v>0.27</v>
      </c>
      <c r="J225" s="27">
        <v>0.23</v>
      </c>
      <c r="K225" s="124">
        <v>121.05263157894737</v>
      </c>
      <c r="L225" s="27">
        <v>0.5</v>
      </c>
      <c r="M225" s="27">
        <v>22.367787</v>
      </c>
      <c r="N225" s="27">
        <v>82.463057</v>
      </c>
      <c r="O225" s="122">
        <v>1</v>
      </c>
    </row>
    <row r="226" spans="2:15" ht="15" customHeight="1">
      <c r="B226" s="121">
        <v>150</v>
      </c>
      <c r="C226" s="123" t="s">
        <v>308</v>
      </c>
      <c r="D226" s="123" t="s">
        <v>426</v>
      </c>
      <c r="E226" s="27">
        <v>1</v>
      </c>
      <c r="F226" s="27">
        <v>60</v>
      </c>
      <c r="G226" s="27">
        <v>60</v>
      </c>
      <c r="H226" s="27">
        <v>0</v>
      </c>
      <c r="I226" s="27">
        <v>0.27</v>
      </c>
      <c r="J226" s="27">
        <v>0.23</v>
      </c>
      <c r="K226" s="124">
        <v>121.05263157894737</v>
      </c>
      <c r="L226" s="27">
        <v>0.1</v>
      </c>
      <c r="M226" s="27">
        <v>22.36938</v>
      </c>
      <c r="N226" s="27">
        <v>82.46936</v>
      </c>
      <c r="O226" s="122">
        <v>1</v>
      </c>
    </row>
    <row r="227" spans="2:15" ht="15" customHeight="1">
      <c r="B227" s="121">
        <v>151</v>
      </c>
      <c r="C227" s="123" t="s">
        <v>368</v>
      </c>
      <c r="D227" s="123" t="s">
        <v>427</v>
      </c>
      <c r="E227" s="27">
        <v>1</v>
      </c>
      <c r="F227" s="27">
        <v>4</v>
      </c>
      <c r="G227" s="27">
        <v>2</v>
      </c>
      <c r="H227" s="27">
        <v>2</v>
      </c>
      <c r="I227" s="27">
        <v>0.62</v>
      </c>
      <c r="J227" s="27">
        <v>0.08</v>
      </c>
      <c r="K227" s="124">
        <v>42.10526315789474</v>
      </c>
      <c r="L227" s="27">
        <v>0.1</v>
      </c>
      <c r="M227" s="27">
        <v>22.363432</v>
      </c>
      <c r="N227" s="27">
        <v>82.458453</v>
      </c>
      <c r="O227" s="122">
        <v>1</v>
      </c>
    </row>
    <row r="228" spans="2:15" ht="15" customHeight="1">
      <c r="B228" s="121">
        <v>152</v>
      </c>
      <c r="C228" s="123" t="s">
        <v>373</v>
      </c>
      <c r="D228" s="123" t="s">
        <v>428</v>
      </c>
      <c r="E228" s="27">
        <v>1</v>
      </c>
      <c r="F228" s="27">
        <v>4</v>
      </c>
      <c r="G228" s="27">
        <v>2</v>
      </c>
      <c r="H228" s="27">
        <v>2</v>
      </c>
      <c r="I228" s="27">
        <v>0.62</v>
      </c>
      <c r="J228" s="27">
        <v>0.08</v>
      </c>
      <c r="K228" s="124">
        <v>42.10526315789474</v>
      </c>
      <c r="L228" s="27">
        <v>0.05</v>
      </c>
      <c r="M228" s="27">
        <v>22.364866</v>
      </c>
      <c r="N228" s="27">
        <v>82.459563</v>
      </c>
      <c r="O228" s="122">
        <v>1</v>
      </c>
    </row>
    <row r="229" spans="2:15" ht="15" customHeight="1">
      <c r="B229" s="121">
        <v>153</v>
      </c>
      <c r="C229" s="123" t="s">
        <v>368</v>
      </c>
      <c r="D229" s="123" t="s">
        <v>429</v>
      </c>
      <c r="E229" s="27">
        <v>1</v>
      </c>
      <c r="F229" s="27">
        <v>4</v>
      </c>
      <c r="G229" s="27">
        <v>2</v>
      </c>
      <c r="H229" s="27">
        <v>2</v>
      </c>
      <c r="I229" s="27">
        <v>0.62</v>
      </c>
      <c r="J229" s="27">
        <v>0.08</v>
      </c>
      <c r="K229" s="124">
        <v>42.10526315789474</v>
      </c>
      <c r="L229" s="27">
        <v>0.05</v>
      </c>
      <c r="M229" s="27">
        <v>22.366452</v>
      </c>
      <c r="N229" s="27">
        <v>82.458354</v>
      </c>
      <c r="O229" s="122">
        <v>1</v>
      </c>
    </row>
    <row r="230" spans="2:15" ht="15" customHeight="1">
      <c r="B230" s="121">
        <v>154</v>
      </c>
      <c r="C230" s="123" t="s">
        <v>371</v>
      </c>
      <c r="D230" s="123" t="s">
        <v>430</v>
      </c>
      <c r="E230" s="27">
        <v>1</v>
      </c>
      <c r="F230" s="27">
        <v>4</v>
      </c>
      <c r="G230" s="27">
        <v>2</v>
      </c>
      <c r="H230" s="27">
        <v>2</v>
      </c>
      <c r="I230" s="27">
        <v>0.62</v>
      </c>
      <c r="J230" s="27">
        <v>0.08</v>
      </c>
      <c r="K230" s="124">
        <v>42.10526315789474</v>
      </c>
      <c r="L230" s="27">
        <v>0.1</v>
      </c>
      <c r="M230" s="27">
        <v>22.365558</v>
      </c>
      <c r="N230" s="27">
        <v>82.455576</v>
      </c>
      <c r="O230" s="122">
        <v>1</v>
      </c>
    </row>
    <row r="231" spans="2:15" ht="15" customHeight="1">
      <c r="B231" s="121">
        <v>155</v>
      </c>
      <c r="C231" s="123" t="s">
        <v>371</v>
      </c>
      <c r="D231" s="123" t="s">
        <v>431</v>
      </c>
      <c r="E231" s="27">
        <v>1</v>
      </c>
      <c r="F231" s="27">
        <v>4</v>
      </c>
      <c r="G231" s="27">
        <v>2</v>
      </c>
      <c r="H231" s="27">
        <v>2</v>
      </c>
      <c r="I231" s="27">
        <v>0.62</v>
      </c>
      <c r="J231" s="27">
        <v>0.08</v>
      </c>
      <c r="K231" s="124">
        <v>42.10526315789474</v>
      </c>
      <c r="L231" s="27">
        <v>0.25</v>
      </c>
      <c r="M231" s="27">
        <v>22.36568</v>
      </c>
      <c r="N231" s="27">
        <v>82.457647</v>
      </c>
      <c r="O231" s="122">
        <v>1</v>
      </c>
    </row>
    <row r="232" spans="2:15" ht="15" customHeight="1">
      <c r="B232" s="121">
        <v>156</v>
      </c>
      <c r="C232" s="123" t="s">
        <v>371</v>
      </c>
      <c r="D232" s="123" t="s">
        <v>432</v>
      </c>
      <c r="E232" s="27">
        <v>1</v>
      </c>
      <c r="F232" s="27">
        <v>4</v>
      </c>
      <c r="G232" s="27">
        <v>2</v>
      </c>
      <c r="H232" s="27">
        <v>2</v>
      </c>
      <c r="I232" s="27">
        <v>0.62</v>
      </c>
      <c r="J232" s="27">
        <v>0.08</v>
      </c>
      <c r="K232" s="124">
        <v>42.10526315789474</v>
      </c>
      <c r="L232" s="27">
        <v>0.05</v>
      </c>
      <c r="M232" s="27">
        <v>22.36856</v>
      </c>
      <c r="N232" s="27">
        <v>82.45546</v>
      </c>
      <c r="O232" s="122">
        <v>1</v>
      </c>
    </row>
    <row r="233" spans="2:15" ht="15" customHeight="1">
      <c r="B233" s="121">
        <v>157</v>
      </c>
      <c r="C233" s="123" t="s">
        <v>371</v>
      </c>
      <c r="D233" s="123" t="s">
        <v>433</v>
      </c>
      <c r="E233" s="27">
        <v>1</v>
      </c>
      <c r="F233" s="27">
        <v>4</v>
      </c>
      <c r="G233" s="27">
        <v>2</v>
      </c>
      <c r="H233" s="27">
        <v>2</v>
      </c>
      <c r="I233" s="27">
        <v>0.62</v>
      </c>
      <c r="J233" s="27">
        <v>0.08</v>
      </c>
      <c r="K233" s="124">
        <v>42.10526315789474</v>
      </c>
      <c r="L233" s="27">
        <v>0.1</v>
      </c>
      <c r="M233" s="27">
        <v>22.36987</v>
      </c>
      <c r="N233" s="27">
        <v>82.458674</v>
      </c>
      <c r="O233" s="122">
        <v>1</v>
      </c>
    </row>
    <row r="234" spans="2:15" ht="15" customHeight="1">
      <c r="B234" s="121">
        <v>158</v>
      </c>
      <c r="C234" s="123" t="s">
        <v>368</v>
      </c>
      <c r="D234" s="123" t="s">
        <v>434</v>
      </c>
      <c r="E234" s="27">
        <v>1</v>
      </c>
      <c r="F234" s="27">
        <v>4</v>
      </c>
      <c r="G234" s="27">
        <v>2</v>
      </c>
      <c r="H234" s="27">
        <v>2</v>
      </c>
      <c r="I234" s="27">
        <v>0.62</v>
      </c>
      <c r="J234" s="27">
        <v>0.08</v>
      </c>
      <c r="K234" s="124">
        <v>42.10526315789474</v>
      </c>
      <c r="L234" s="27">
        <v>0.1</v>
      </c>
      <c r="M234" s="27">
        <v>22.364664</v>
      </c>
      <c r="N234" s="27">
        <v>82.457472</v>
      </c>
      <c r="O234" s="122">
        <v>1</v>
      </c>
    </row>
    <row r="235" spans="2:15" ht="15" customHeight="1">
      <c r="B235" s="121">
        <v>159</v>
      </c>
      <c r="C235" s="123" t="s">
        <v>371</v>
      </c>
      <c r="D235" s="123" t="s">
        <v>435</v>
      </c>
      <c r="E235" s="27">
        <v>1</v>
      </c>
      <c r="F235" s="27">
        <v>4</v>
      </c>
      <c r="G235" s="27">
        <v>2</v>
      </c>
      <c r="H235" s="27">
        <v>2</v>
      </c>
      <c r="I235" s="27">
        <v>0.62</v>
      </c>
      <c r="J235" s="27">
        <v>0.08</v>
      </c>
      <c r="K235" s="124">
        <v>42.10526315789474</v>
      </c>
      <c r="L235" s="27">
        <v>0.1</v>
      </c>
      <c r="M235" s="27">
        <v>22.364478</v>
      </c>
      <c r="N235" s="27">
        <v>82.451107</v>
      </c>
      <c r="O235" s="122">
        <v>1</v>
      </c>
    </row>
    <row r="236" spans="2:15" ht="15" customHeight="1">
      <c r="B236" s="121">
        <v>160</v>
      </c>
      <c r="C236" s="123" t="s">
        <v>371</v>
      </c>
      <c r="D236" s="123" t="s">
        <v>436</v>
      </c>
      <c r="E236" s="27">
        <v>1</v>
      </c>
      <c r="F236" s="27">
        <v>4</v>
      </c>
      <c r="G236" s="27">
        <v>2</v>
      </c>
      <c r="H236" s="27">
        <v>2</v>
      </c>
      <c r="I236" s="27">
        <v>0.62</v>
      </c>
      <c r="J236" s="27">
        <v>0.08</v>
      </c>
      <c r="K236" s="124">
        <v>42.10526315789474</v>
      </c>
      <c r="L236" s="27">
        <v>0.1</v>
      </c>
      <c r="M236" s="27">
        <v>22.370374</v>
      </c>
      <c r="N236" s="27">
        <v>82.451164</v>
      </c>
      <c r="O236" s="122">
        <v>1</v>
      </c>
    </row>
    <row r="237" spans="2:15" ht="15" customHeight="1">
      <c r="B237" s="121">
        <v>161</v>
      </c>
      <c r="C237" s="123" t="s">
        <v>371</v>
      </c>
      <c r="D237" s="123" t="s">
        <v>437</v>
      </c>
      <c r="E237" s="27">
        <v>1</v>
      </c>
      <c r="F237" s="27">
        <v>4</v>
      </c>
      <c r="G237" s="27">
        <v>2</v>
      </c>
      <c r="H237" s="27">
        <v>2</v>
      </c>
      <c r="I237" s="27">
        <v>0.62</v>
      </c>
      <c r="J237" s="27">
        <v>0.08</v>
      </c>
      <c r="K237" s="124">
        <v>42.10526315789474</v>
      </c>
      <c r="L237" s="27">
        <v>0.1</v>
      </c>
      <c r="M237" s="27">
        <v>22.37654</v>
      </c>
      <c r="N237" s="27">
        <v>82.451764</v>
      </c>
      <c r="O237" s="122">
        <v>1</v>
      </c>
    </row>
    <row r="238" spans="2:15" ht="15" customHeight="1">
      <c r="B238" s="121">
        <v>162</v>
      </c>
      <c r="C238" s="123" t="s">
        <v>369</v>
      </c>
      <c r="D238" s="123" t="s">
        <v>438</v>
      </c>
      <c r="E238" s="43">
        <v>1</v>
      </c>
      <c r="F238" s="43">
        <v>0</v>
      </c>
      <c r="G238" s="43">
        <v>6</v>
      </c>
      <c r="H238" s="43">
        <v>9</v>
      </c>
      <c r="I238" s="27">
        <v>2.1</v>
      </c>
      <c r="J238" s="27">
        <v>0.64</v>
      </c>
      <c r="K238" s="124">
        <v>336.8421052631579</v>
      </c>
      <c r="L238" s="27">
        <v>0.1</v>
      </c>
      <c r="M238" s="27">
        <v>22.366474</v>
      </c>
      <c r="N238" s="27">
        <v>82.46535</v>
      </c>
      <c r="O238" s="122">
        <v>1</v>
      </c>
    </row>
    <row r="239" spans="2:15" ht="15" customHeight="1">
      <c r="B239" s="121">
        <v>163</v>
      </c>
      <c r="C239" s="123" t="s">
        <v>368</v>
      </c>
      <c r="D239" s="123" t="s">
        <v>439</v>
      </c>
      <c r="E239" s="27">
        <v>1</v>
      </c>
      <c r="F239" s="27">
        <v>4</v>
      </c>
      <c r="G239" s="27">
        <v>2</v>
      </c>
      <c r="H239" s="27">
        <v>2</v>
      </c>
      <c r="I239" s="27">
        <v>0.62</v>
      </c>
      <c r="J239" s="27">
        <v>0.08</v>
      </c>
      <c r="K239" s="124">
        <v>42.10526315789474</v>
      </c>
      <c r="L239" s="27">
        <v>0.05</v>
      </c>
      <c r="M239" s="27">
        <v>22.37875</v>
      </c>
      <c r="N239" s="27">
        <v>82.45432</v>
      </c>
      <c r="O239" s="122">
        <v>1</v>
      </c>
    </row>
    <row r="240" spans="2:15" ht="15" customHeight="1">
      <c r="B240" s="121">
        <v>164</v>
      </c>
      <c r="C240" s="123" t="s">
        <v>371</v>
      </c>
      <c r="D240" s="123" t="s">
        <v>440</v>
      </c>
      <c r="E240" s="27">
        <v>1</v>
      </c>
      <c r="F240" s="27">
        <v>4</v>
      </c>
      <c r="G240" s="27">
        <v>2</v>
      </c>
      <c r="H240" s="27">
        <v>2</v>
      </c>
      <c r="I240" s="27">
        <v>0.62</v>
      </c>
      <c r="J240" s="27">
        <v>0.08</v>
      </c>
      <c r="K240" s="124">
        <v>42.10526315789474</v>
      </c>
      <c r="L240" s="27">
        <v>0.1</v>
      </c>
      <c r="M240" s="27">
        <v>22.37355</v>
      </c>
      <c r="N240" s="27">
        <v>82.45765</v>
      </c>
      <c r="O240" s="122">
        <v>1</v>
      </c>
    </row>
    <row r="241" spans="2:15" ht="15" customHeight="1">
      <c r="B241" s="121">
        <v>165</v>
      </c>
      <c r="C241" s="123" t="s">
        <v>373</v>
      </c>
      <c r="D241" s="123" t="s">
        <v>441</v>
      </c>
      <c r="E241" s="27">
        <v>1</v>
      </c>
      <c r="F241" s="27">
        <v>4</v>
      </c>
      <c r="G241" s="27">
        <v>2</v>
      </c>
      <c r="H241" s="27">
        <v>2</v>
      </c>
      <c r="I241" s="27">
        <v>0.62</v>
      </c>
      <c r="J241" s="27">
        <v>0.08</v>
      </c>
      <c r="K241" s="124">
        <v>42.10526315789474</v>
      </c>
      <c r="L241" s="27">
        <v>0.05</v>
      </c>
      <c r="M241" s="27">
        <v>22.377564</v>
      </c>
      <c r="N241" s="27">
        <v>82.45554</v>
      </c>
      <c r="O241" s="122">
        <v>1</v>
      </c>
    </row>
    <row r="242" spans="2:15" ht="15" customHeight="1">
      <c r="B242" s="121">
        <v>166</v>
      </c>
      <c r="C242" s="123" t="s">
        <v>369</v>
      </c>
      <c r="D242" s="123" t="s">
        <v>442</v>
      </c>
      <c r="E242" s="43">
        <v>1</v>
      </c>
      <c r="F242" s="43">
        <v>0</v>
      </c>
      <c r="G242" s="43">
        <v>6</v>
      </c>
      <c r="H242" s="43">
        <v>9</v>
      </c>
      <c r="I242" s="27">
        <v>2.1</v>
      </c>
      <c r="J242" s="27">
        <v>0.64</v>
      </c>
      <c r="K242" s="124">
        <v>336.8421052631579</v>
      </c>
      <c r="L242" s="27">
        <v>0.1</v>
      </c>
      <c r="M242" s="27">
        <v>22.362574</v>
      </c>
      <c r="N242" s="27">
        <v>82.46758</v>
      </c>
      <c r="O242" s="122">
        <v>1</v>
      </c>
    </row>
    <row r="243" spans="2:15" ht="15" customHeight="1">
      <c r="B243" s="121">
        <v>167</v>
      </c>
      <c r="C243" s="123" t="s">
        <v>308</v>
      </c>
      <c r="D243" s="123" t="s">
        <v>443</v>
      </c>
      <c r="E243" s="27">
        <v>1</v>
      </c>
      <c r="F243" s="27">
        <v>60</v>
      </c>
      <c r="G243" s="27">
        <v>60</v>
      </c>
      <c r="H243" s="27">
        <v>0</v>
      </c>
      <c r="I243" s="27">
        <v>0.27</v>
      </c>
      <c r="J243" s="27">
        <v>0.23</v>
      </c>
      <c r="K243" s="124">
        <v>121.05263157894737</v>
      </c>
      <c r="L243" s="27">
        <v>0.25</v>
      </c>
      <c r="M243" s="27">
        <v>22.36766</v>
      </c>
      <c r="N243" s="27">
        <v>82.46725</v>
      </c>
      <c r="O243" s="122">
        <v>1</v>
      </c>
    </row>
    <row r="244" spans="2:15" ht="15" customHeight="1">
      <c r="B244" s="121">
        <v>168</v>
      </c>
      <c r="C244" s="123" t="s">
        <v>371</v>
      </c>
      <c r="D244" s="123" t="s">
        <v>443</v>
      </c>
      <c r="E244" s="27">
        <v>1</v>
      </c>
      <c r="F244" s="27">
        <v>4</v>
      </c>
      <c r="G244" s="27">
        <v>2</v>
      </c>
      <c r="H244" s="27">
        <v>2</v>
      </c>
      <c r="I244" s="27">
        <v>0.62</v>
      </c>
      <c r="J244" s="27">
        <v>0.08</v>
      </c>
      <c r="K244" s="124">
        <v>42.10526315789474</v>
      </c>
      <c r="L244" s="27">
        <v>0.05</v>
      </c>
      <c r="M244" s="27">
        <v>22.370308</v>
      </c>
      <c r="N244" s="27">
        <v>82.450653</v>
      </c>
      <c r="O244" s="122">
        <v>1</v>
      </c>
    </row>
    <row r="245" spans="2:15" ht="15" customHeight="1">
      <c r="B245" s="121">
        <v>169</v>
      </c>
      <c r="C245" s="123" t="s">
        <v>308</v>
      </c>
      <c r="D245" s="123" t="s">
        <v>444</v>
      </c>
      <c r="E245" s="27">
        <v>1</v>
      </c>
      <c r="F245" s="27">
        <v>60</v>
      </c>
      <c r="G245" s="27">
        <v>60</v>
      </c>
      <c r="H245" s="27">
        <v>0</v>
      </c>
      <c r="I245" s="27">
        <v>0.27</v>
      </c>
      <c r="J245" s="27">
        <v>0.23</v>
      </c>
      <c r="K245" s="124">
        <v>121.05263157894737</v>
      </c>
      <c r="L245" s="27">
        <v>0.5</v>
      </c>
      <c r="M245" s="27">
        <v>22.373323</v>
      </c>
      <c r="N245" s="27">
        <v>82.458522</v>
      </c>
      <c r="O245" s="122">
        <v>1</v>
      </c>
    </row>
    <row r="246" spans="2:15" ht="15" customHeight="1">
      <c r="B246" s="121">
        <v>170</v>
      </c>
      <c r="C246" s="123" t="s">
        <v>373</v>
      </c>
      <c r="D246" s="123" t="s">
        <v>445</v>
      </c>
      <c r="E246" s="27">
        <v>1</v>
      </c>
      <c r="F246" s="27">
        <v>4</v>
      </c>
      <c r="G246" s="27">
        <v>2</v>
      </c>
      <c r="H246" s="27">
        <v>2</v>
      </c>
      <c r="I246" s="27">
        <v>0.62</v>
      </c>
      <c r="J246" s="27">
        <v>0.08</v>
      </c>
      <c r="K246" s="124">
        <v>42.10526315789474</v>
      </c>
      <c r="L246" s="27">
        <v>0.1</v>
      </c>
      <c r="M246" s="27">
        <v>22.371877</v>
      </c>
      <c r="N246" s="27">
        <v>82.450312</v>
      </c>
      <c r="O246" s="122">
        <v>1</v>
      </c>
    </row>
    <row r="247" spans="2:15" ht="15" customHeight="1">
      <c r="B247" s="121">
        <v>171</v>
      </c>
      <c r="C247" s="123" t="s">
        <v>368</v>
      </c>
      <c r="D247" s="123" t="s">
        <v>446</v>
      </c>
      <c r="E247" s="27">
        <v>1</v>
      </c>
      <c r="F247" s="27">
        <v>4</v>
      </c>
      <c r="G247" s="27">
        <v>2</v>
      </c>
      <c r="H247" s="27">
        <v>2</v>
      </c>
      <c r="I247" s="27">
        <v>0.62</v>
      </c>
      <c r="J247" s="27">
        <v>0.08</v>
      </c>
      <c r="K247" s="124">
        <v>42.10526315789474</v>
      </c>
      <c r="L247" s="27">
        <v>0.1</v>
      </c>
      <c r="M247" s="27">
        <v>22.371823</v>
      </c>
      <c r="N247" s="27">
        <v>82.45039</v>
      </c>
      <c r="O247" s="122">
        <v>1</v>
      </c>
    </row>
    <row r="248" spans="2:15" ht="15" customHeight="1">
      <c r="B248" s="121">
        <v>172</v>
      </c>
      <c r="C248" s="123" t="s">
        <v>368</v>
      </c>
      <c r="D248" s="123" t="s">
        <v>447</v>
      </c>
      <c r="E248" s="27">
        <v>1</v>
      </c>
      <c r="F248" s="27">
        <v>4</v>
      </c>
      <c r="G248" s="27">
        <v>2</v>
      </c>
      <c r="H248" s="27">
        <v>2</v>
      </c>
      <c r="I248" s="27">
        <v>0.62</v>
      </c>
      <c r="J248" s="27">
        <v>0.08</v>
      </c>
      <c r="K248" s="124">
        <v>42.10526315789474</v>
      </c>
      <c r="L248" s="27">
        <v>0.1</v>
      </c>
      <c r="M248" s="27">
        <v>22.3754</v>
      </c>
      <c r="N248" s="27">
        <v>82.456578</v>
      </c>
      <c r="O248" s="122">
        <v>1</v>
      </c>
    </row>
    <row r="249" spans="2:15" ht="15" customHeight="1">
      <c r="B249" s="121">
        <v>173</v>
      </c>
      <c r="C249" s="123" t="s">
        <v>371</v>
      </c>
      <c r="D249" s="123" t="s">
        <v>447</v>
      </c>
      <c r="E249" s="27">
        <v>1</v>
      </c>
      <c r="F249" s="27">
        <v>4</v>
      </c>
      <c r="G249" s="27">
        <v>2</v>
      </c>
      <c r="H249" s="27">
        <v>2</v>
      </c>
      <c r="I249" s="27">
        <v>0.62</v>
      </c>
      <c r="J249" s="27">
        <v>0.08</v>
      </c>
      <c r="K249" s="124">
        <v>42.10526315789474</v>
      </c>
      <c r="L249" s="27">
        <v>0.1</v>
      </c>
      <c r="M249" s="27">
        <v>22.37654</v>
      </c>
      <c r="N249" s="27">
        <v>82.45544</v>
      </c>
      <c r="O249" s="122">
        <v>1</v>
      </c>
    </row>
    <row r="250" spans="2:15" ht="15" customHeight="1">
      <c r="B250" s="121">
        <v>174</v>
      </c>
      <c r="C250" s="123" t="s">
        <v>371</v>
      </c>
      <c r="D250" s="123" t="s">
        <v>448</v>
      </c>
      <c r="E250" s="27">
        <v>1</v>
      </c>
      <c r="F250" s="27">
        <v>4</v>
      </c>
      <c r="G250" s="27">
        <v>2</v>
      </c>
      <c r="H250" s="27">
        <v>2</v>
      </c>
      <c r="I250" s="27">
        <v>0.62</v>
      </c>
      <c r="J250" s="27">
        <v>0.08</v>
      </c>
      <c r="K250" s="124">
        <v>42.10526315789474</v>
      </c>
      <c r="L250" s="27">
        <v>0.1</v>
      </c>
      <c r="M250" s="27">
        <v>22.37359</v>
      </c>
      <c r="N250" s="27">
        <v>82.450485</v>
      </c>
      <c r="O250" s="122">
        <v>1</v>
      </c>
    </row>
    <row r="251" spans="2:15" ht="15" customHeight="1">
      <c r="B251" s="121">
        <v>175</v>
      </c>
      <c r="C251" s="123" t="s">
        <v>368</v>
      </c>
      <c r="D251" s="123" t="s">
        <v>449</v>
      </c>
      <c r="E251" s="27">
        <v>1</v>
      </c>
      <c r="F251" s="27">
        <v>4</v>
      </c>
      <c r="G251" s="27">
        <v>2</v>
      </c>
      <c r="H251" s="27">
        <v>2</v>
      </c>
      <c r="I251" s="27">
        <v>0.62</v>
      </c>
      <c r="J251" s="27">
        <v>0.08</v>
      </c>
      <c r="K251" s="124">
        <v>42.10526315789474</v>
      </c>
      <c r="L251" s="27">
        <v>0.1</v>
      </c>
      <c r="M251" s="27">
        <v>22.373325</v>
      </c>
      <c r="N251" s="27">
        <v>82.45045</v>
      </c>
      <c r="O251" s="122">
        <v>1</v>
      </c>
    </row>
    <row r="252" spans="2:15" ht="15" customHeight="1">
      <c r="B252" s="121">
        <v>176</v>
      </c>
      <c r="C252" s="123" t="s">
        <v>369</v>
      </c>
      <c r="D252" s="123" t="s">
        <v>450</v>
      </c>
      <c r="E252" s="43">
        <v>1</v>
      </c>
      <c r="F252" s="43">
        <v>0</v>
      </c>
      <c r="G252" s="43">
        <v>6</v>
      </c>
      <c r="H252" s="43">
        <v>9</v>
      </c>
      <c r="I252" s="27">
        <v>2.1</v>
      </c>
      <c r="J252" s="27">
        <v>0.64</v>
      </c>
      <c r="K252" s="124">
        <v>336.8421052631579</v>
      </c>
      <c r="L252" s="27">
        <v>0.1</v>
      </c>
      <c r="M252" s="27">
        <v>22.373683</v>
      </c>
      <c r="N252" s="27">
        <v>82.45047</v>
      </c>
      <c r="O252" s="122">
        <v>1</v>
      </c>
    </row>
    <row r="253" spans="2:15" ht="15" customHeight="1">
      <c r="B253" s="121">
        <v>177</v>
      </c>
      <c r="C253" s="123" t="s">
        <v>371</v>
      </c>
      <c r="D253" s="123" t="s">
        <v>451</v>
      </c>
      <c r="E253" s="27">
        <v>1</v>
      </c>
      <c r="F253" s="27">
        <v>4</v>
      </c>
      <c r="G253" s="27">
        <v>2</v>
      </c>
      <c r="H253" s="27">
        <v>2</v>
      </c>
      <c r="I253" s="27">
        <v>0.62</v>
      </c>
      <c r="J253" s="27">
        <v>0.08</v>
      </c>
      <c r="K253" s="124">
        <v>42.10526315789474</v>
      </c>
      <c r="L253" s="27">
        <v>0.1</v>
      </c>
      <c r="M253" s="27">
        <v>22.371527</v>
      </c>
      <c r="N253" s="27">
        <v>82.450585</v>
      </c>
      <c r="O253" s="122">
        <v>1</v>
      </c>
    </row>
    <row r="254" spans="2:15" ht="15" customHeight="1">
      <c r="B254" s="121">
        <v>178</v>
      </c>
      <c r="C254" s="123" t="s">
        <v>368</v>
      </c>
      <c r="D254" s="123" t="s">
        <v>451</v>
      </c>
      <c r="E254" s="27">
        <v>1</v>
      </c>
      <c r="F254" s="27">
        <v>4</v>
      </c>
      <c r="G254" s="27">
        <v>2</v>
      </c>
      <c r="H254" s="27">
        <v>2</v>
      </c>
      <c r="I254" s="27">
        <v>0.62</v>
      </c>
      <c r="J254" s="27">
        <v>0.08</v>
      </c>
      <c r="K254" s="124">
        <v>42.10526315789474</v>
      </c>
      <c r="L254" s="27">
        <v>0.1</v>
      </c>
      <c r="M254" s="27">
        <v>22.371533</v>
      </c>
      <c r="N254" s="27">
        <v>82.450537</v>
      </c>
      <c r="O254" s="122">
        <v>1</v>
      </c>
    </row>
    <row r="255" spans="2:15" ht="15" customHeight="1">
      <c r="B255" s="121">
        <v>179</v>
      </c>
      <c r="C255" s="123" t="s">
        <v>368</v>
      </c>
      <c r="D255" s="123" t="s">
        <v>452</v>
      </c>
      <c r="E255" s="27">
        <v>1</v>
      </c>
      <c r="F255" s="27">
        <v>4</v>
      </c>
      <c r="G255" s="27">
        <v>2</v>
      </c>
      <c r="H255" s="27">
        <v>2</v>
      </c>
      <c r="I255" s="27">
        <v>0.62</v>
      </c>
      <c r="J255" s="27">
        <v>0.08</v>
      </c>
      <c r="K255" s="124">
        <v>42.10526315789474</v>
      </c>
      <c r="L255" s="27">
        <v>0.1</v>
      </c>
      <c r="M255" s="27">
        <v>22.37127</v>
      </c>
      <c r="N255" s="27">
        <v>82.451723</v>
      </c>
      <c r="O255" s="122">
        <v>1</v>
      </c>
    </row>
    <row r="256" spans="2:15" ht="15" customHeight="1">
      <c r="B256" s="121">
        <v>180</v>
      </c>
      <c r="C256" s="123" t="s">
        <v>368</v>
      </c>
      <c r="D256" s="123" t="s">
        <v>453</v>
      </c>
      <c r="E256" s="27">
        <v>1</v>
      </c>
      <c r="F256" s="27">
        <v>4</v>
      </c>
      <c r="G256" s="27">
        <v>2</v>
      </c>
      <c r="H256" s="27">
        <v>2</v>
      </c>
      <c r="I256" s="27">
        <v>0.62</v>
      </c>
      <c r="J256" s="27">
        <v>0.08</v>
      </c>
      <c r="K256" s="124">
        <v>42.10526315789474</v>
      </c>
      <c r="L256" s="27">
        <v>0.1</v>
      </c>
      <c r="M256" s="27">
        <v>22.37127</v>
      </c>
      <c r="N256" s="27">
        <v>82.451723</v>
      </c>
      <c r="O256" s="122">
        <v>1</v>
      </c>
    </row>
    <row r="257" spans="2:15" ht="15" customHeight="1">
      <c r="B257" s="121">
        <v>181</v>
      </c>
      <c r="C257" s="123" t="s">
        <v>369</v>
      </c>
      <c r="D257" s="123" t="s">
        <v>454</v>
      </c>
      <c r="E257" s="43">
        <v>1</v>
      </c>
      <c r="F257" s="43">
        <v>0</v>
      </c>
      <c r="G257" s="43">
        <v>6</v>
      </c>
      <c r="H257" s="43">
        <v>9</v>
      </c>
      <c r="I257" s="27">
        <v>2.1</v>
      </c>
      <c r="J257" s="27">
        <v>0.64</v>
      </c>
      <c r="K257" s="124">
        <v>336.8421052631579</v>
      </c>
      <c r="L257" s="27">
        <v>0.05</v>
      </c>
      <c r="M257" s="27">
        <v>22.377464</v>
      </c>
      <c r="N257" s="27">
        <v>82.45362</v>
      </c>
      <c r="O257" s="122">
        <v>1</v>
      </c>
    </row>
    <row r="258" spans="2:15" ht="15" customHeight="1">
      <c r="B258" s="121">
        <v>182</v>
      </c>
      <c r="C258" s="123" t="s">
        <v>308</v>
      </c>
      <c r="D258" s="123" t="s">
        <v>455</v>
      </c>
      <c r="E258" s="27">
        <v>1</v>
      </c>
      <c r="F258" s="27">
        <v>60</v>
      </c>
      <c r="G258" s="27">
        <v>60</v>
      </c>
      <c r="H258" s="27">
        <v>0</v>
      </c>
      <c r="I258" s="27">
        <v>0.27</v>
      </c>
      <c r="J258" s="27">
        <v>0.23</v>
      </c>
      <c r="K258" s="124">
        <v>121.05263157894737</v>
      </c>
      <c r="L258" s="27">
        <v>0.5</v>
      </c>
      <c r="M258" s="27">
        <v>22.374548</v>
      </c>
      <c r="N258" s="27">
        <v>82.44876</v>
      </c>
      <c r="O258" s="122">
        <v>1</v>
      </c>
    </row>
    <row r="259" spans="2:15" ht="15" customHeight="1">
      <c r="B259" s="121">
        <v>183</v>
      </c>
      <c r="C259" s="123" t="s">
        <v>371</v>
      </c>
      <c r="D259" s="123" t="s">
        <v>456</v>
      </c>
      <c r="E259" s="27">
        <v>1</v>
      </c>
      <c r="F259" s="27">
        <v>4</v>
      </c>
      <c r="G259" s="27">
        <v>2</v>
      </c>
      <c r="H259" s="27">
        <v>2</v>
      </c>
      <c r="I259" s="27">
        <v>0.62</v>
      </c>
      <c r="J259" s="27">
        <v>0.08</v>
      </c>
      <c r="K259" s="124">
        <v>42.10526315789474</v>
      </c>
      <c r="L259" s="27">
        <v>0.1</v>
      </c>
      <c r="M259" s="27">
        <v>22.369335</v>
      </c>
      <c r="N259" s="27">
        <v>82.452882</v>
      </c>
      <c r="O259" s="122">
        <v>1</v>
      </c>
    </row>
    <row r="260" spans="2:15" ht="15" customHeight="1">
      <c r="B260" s="121">
        <v>184</v>
      </c>
      <c r="C260" s="123" t="s">
        <v>375</v>
      </c>
      <c r="D260" s="123" t="s">
        <v>456</v>
      </c>
      <c r="E260" s="27">
        <v>1</v>
      </c>
      <c r="F260" s="27">
        <v>4</v>
      </c>
      <c r="G260" s="27">
        <v>2</v>
      </c>
      <c r="H260" s="27">
        <v>2</v>
      </c>
      <c r="I260" s="27">
        <v>0.62</v>
      </c>
      <c r="J260" s="27">
        <v>0.08</v>
      </c>
      <c r="K260" s="124">
        <v>42.10526315789474</v>
      </c>
      <c r="L260" s="27">
        <v>0.1</v>
      </c>
      <c r="M260" s="27">
        <v>22.369335</v>
      </c>
      <c r="N260" s="27">
        <v>82.452882</v>
      </c>
      <c r="O260" s="122">
        <v>1</v>
      </c>
    </row>
    <row r="261" spans="2:15" ht="15" customHeight="1">
      <c r="B261" s="121">
        <v>185</v>
      </c>
      <c r="C261" s="123" t="s">
        <v>368</v>
      </c>
      <c r="D261" s="123" t="s">
        <v>457</v>
      </c>
      <c r="E261" s="27">
        <v>1</v>
      </c>
      <c r="F261" s="27">
        <v>4</v>
      </c>
      <c r="G261" s="27">
        <v>2</v>
      </c>
      <c r="H261" s="27">
        <v>2</v>
      </c>
      <c r="I261" s="27">
        <v>0.62</v>
      </c>
      <c r="J261" s="27">
        <v>0.08</v>
      </c>
      <c r="K261" s="124">
        <v>42.10526315789474</v>
      </c>
      <c r="L261" s="27">
        <v>0.1</v>
      </c>
      <c r="M261" s="27">
        <v>22.366474</v>
      </c>
      <c r="N261" s="27">
        <v>82.457474</v>
      </c>
      <c r="O261" s="122">
        <v>1</v>
      </c>
    </row>
    <row r="262" spans="2:15" ht="15" customHeight="1">
      <c r="B262" s="121">
        <v>186</v>
      </c>
      <c r="C262" s="123" t="s">
        <v>373</v>
      </c>
      <c r="D262" s="123" t="s">
        <v>458</v>
      </c>
      <c r="E262" s="27">
        <v>1</v>
      </c>
      <c r="F262" s="27">
        <v>4</v>
      </c>
      <c r="G262" s="27">
        <v>2</v>
      </c>
      <c r="H262" s="27">
        <v>2</v>
      </c>
      <c r="I262" s="27">
        <v>0.62</v>
      </c>
      <c r="J262" s="27">
        <v>0.08</v>
      </c>
      <c r="K262" s="124">
        <v>42.10526315789474</v>
      </c>
      <c r="L262" s="27">
        <v>0.1</v>
      </c>
      <c r="M262" s="27">
        <v>22.370353</v>
      </c>
      <c r="N262" s="27">
        <v>82.450817</v>
      </c>
      <c r="O262" s="122">
        <v>1</v>
      </c>
    </row>
    <row r="263" spans="2:15" ht="15" customHeight="1">
      <c r="B263" s="121">
        <v>187</v>
      </c>
      <c r="C263" s="123" t="s">
        <v>368</v>
      </c>
      <c r="D263" s="123" t="s">
        <v>459</v>
      </c>
      <c r="E263" s="27">
        <v>1</v>
      </c>
      <c r="F263" s="27">
        <v>4</v>
      </c>
      <c r="G263" s="27">
        <v>2</v>
      </c>
      <c r="H263" s="27">
        <v>2</v>
      </c>
      <c r="I263" s="27">
        <v>0.62</v>
      </c>
      <c r="J263" s="27">
        <v>0.08</v>
      </c>
      <c r="K263" s="124">
        <v>42.10526315789474</v>
      </c>
      <c r="L263" s="27">
        <v>0.1</v>
      </c>
      <c r="M263" s="27">
        <v>22.371758</v>
      </c>
      <c r="N263" s="27">
        <v>82.450473</v>
      </c>
      <c r="O263" s="122">
        <v>1</v>
      </c>
    </row>
    <row r="264" spans="2:15" ht="15" customHeight="1">
      <c r="B264" s="121">
        <v>188</v>
      </c>
      <c r="C264" s="123" t="s">
        <v>371</v>
      </c>
      <c r="D264" s="123" t="s">
        <v>459</v>
      </c>
      <c r="E264" s="27">
        <v>1</v>
      </c>
      <c r="F264" s="27">
        <v>4</v>
      </c>
      <c r="G264" s="27">
        <v>2</v>
      </c>
      <c r="H264" s="27">
        <v>2</v>
      </c>
      <c r="I264" s="27">
        <v>0.62</v>
      </c>
      <c r="J264" s="27">
        <v>0.08</v>
      </c>
      <c r="K264" s="124">
        <v>42.10526315789474</v>
      </c>
      <c r="L264" s="27">
        <v>0.1</v>
      </c>
      <c r="M264" s="27">
        <v>22.371737</v>
      </c>
      <c r="N264" s="27">
        <v>82.450067</v>
      </c>
      <c r="O264" s="122">
        <v>1</v>
      </c>
    </row>
    <row r="265" spans="2:15" ht="15" customHeight="1">
      <c r="B265" s="121">
        <v>189</v>
      </c>
      <c r="C265" s="123" t="s">
        <v>373</v>
      </c>
      <c r="D265" s="123" t="s">
        <v>460</v>
      </c>
      <c r="E265" s="27">
        <v>1</v>
      </c>
      <c r="F265" s="27">
        <v>4</v>
      </c>
      <c r="G265" s="27">
        <v>2</v>
      </c>
      <c r="H265" s="27">
        <v>2</v>
      </c>
      <c r="I265" s="27">
        <v>0.62</v>
      </c>
      <c r="J265" s="27">
        <v>0.08</v>
      </c>
      <c r="K265" s="124">
        <v>42.10526315789474</v>
      </c>
      <c r="L265" s="27">
        <v>1.35</v>
      </c>
      <c r="M265" s="27">
        <v>22.370488</v>
      </c>
      <c r="N265" s="27">
        <v>82.45837</v>
      </c>
      <c r="O265" s="122">
        <v>1</v>
      </c>
    </row>
    <row r="266" spans="2:15" ht="15" customHeight="1">
      <c r="B266" s="121">
        <v>190</v>
      </c>
      <c r="C266" s="123" t="s">
        <v>308</v>
      </c>
      <c r="D266" s="123" t="s">
        <v>461</v>
      </c>
      <c r="E266" s="27">
        <v>1</v>
      </c>
      <c r="F266" s="27">
        <v>60</v>
      </c>
      <c r="G266" s="27">
        <v>60</v>
      </c>
      <c r="H266" s="27">
        <v>0</v>
      </c>
      <c r="I266" s="27">
        <v>0.27</v>
      </c>
      <c r="J266" s="27">
        <v>0.23</v>
      </c>
      <c r="K266" s="124">
        <v>121.05263157894737</v>
      </c>
      <c r="L266" s="27">
        <v>0.1</v>
      </c>
      <c r="M266" s="27">
        <v>22.368883</v>
      </c>
      <c r="N266" s="27">
        <v>82.45312</v>
      </c>
      <c r="O266" s="122">
        <v>1</v>
      </c>
    </row>
    <row r="267" spans="2:15" ht="15" customHeight="1">
      <c r="B267" s="121">
        <v>191</v>
      </c>
      <c r="C267" s="123" t="s">
        <v>368</v>
      </c>
      <c r="D267" s="123" t="s">
        <v>462</v>
      </c>
      <c r="E267" s="27">
        <v>1</v>
      </c>
      <c r="F267" s="27">
        <v>4</v>
      </c>
      <c r="G267" s="27">
        <v>2</v>
      </c>
      <c r="H267" s="27">
        <v>2</v>
      </c>
      <c r="I267" s="27">
        <v>0.62</v>
      </c>
      <c r="J267" s="27">
        <v>0.08</v>
      </c>
      <c r="K267" s="124">
        <v>42.10526315789474</v>
      </c>
      <c r="L267" s="27">
        <v>0.1</v>
      </c>
      <c r="M267" s="27">
        <v>22.368432</v>
      </c>
      <c r="N267" s="27">
        <v>82.452957</v>
      </c>
      <c r="O267" s="122">
        <v>1</v>
      </c>
    </row>
    <row r="268" spans="2:15" ht="15" customHeight="1">
      <c r="B268" s="121">
        <v>192</v>
      </c>
      <c r="C268" s="123" t="s">
        <v>368</v>
      </c>
      <c r="D268" s="123" t="s">
        <v>463</v>
      </c>
      <c r="E268" s="27">
        <v>1</v>
      </c>
      <c r="F268" s="27">
        <v>4</v>
      </c>
      <c r="G268" s="27">
        <v>2</v>
      </c>
      <c r="H268" s="27">
        <v>2</v>
      </c>
      <c r="I268" s="27">
        <v>0.62</v>
      </c>
      <c r="J268" s="27">
        <v>0.08</v>
      </c>
      <c r="K268" s="124">
        <v>42.10526315789474</v>
      </c>
      <c r="L268" s="27">
        <v>0.05</v>
      </c>
      <c r="M268" s="27">
        <v>22.368523</v>
      </c>
      <c r="N268" s="27">
        <v>82.452955</v>
      </c>
      <c r="O268" s="122">
        <v>1</v>
      </c>
    </row>
    <row r="269" spans="2:15" ht="15" customHeight="1">
      <c r="B269" s="121">
        <v>193</v>
      </c>
      <c r="C269" s="123" t="s">
        <v>308</v>
      </c>
      <c r="D269" s="123" t="s">
        <v>464</v>
      </c>
      <c r="E269" s="27">
        <v>1</v>
      </c>
      <c r="F269" s="27">
        <v>60</v>
      </c>
      <c r="G269" s="27">
        <v>60</v>
      </c>
      <c r="H269" s="27">
        <v>0</v>
      </c>
      <c r="I269" s="27">
        <v>0.27</v>
      </c>
      <c r="J269" s="27">
        <v>0.23</v>
      </c>
      <c r="K269" s="124">
        <v>121.05263157894737</v>
      </c>
      <c r="L269" s="27">
        <v>0.2</v>
      </c>
      <c r="M269" s="27">
        <v>22.3686663</v>
      </c>
      <c r="N269" s="27">
        <v>82.452985</v>
      </c>
      <c r="O269" s="122">
        <v>1</v>
      </c>
    </row>
    <row r="270" spans="2:15" ht="15" customHeight="1">
      <c r="B270" s="121">
        <v>194</v>
      </c>
      <c r="C270" s="123" t="s">
        <v>371</v>
      </c>
      <c r="D270" s="123" t="s">
        <v>465</v>
      </c>
      <c r="E270" s="27">
        <v>1</v>
      </c>
      <c r="F270" s="27">
        <v>4</v>
      </c>
      <c r="G270" s="27">
        <v>2</v>
      </c>
      <c r="H270" s="27">
        <v>2</v>
      </c>
      <c r="I270" s="27">
        <v>0.62</v>
      </c>
      <c r="J270" s="27">
        <v>0.08</v>
      </c>
      <c r="K270" s="124">
        <v>42.10526315789474</v>
      </c>
      <c r="L270" s="27">
        <v>0.1</v>
      </c>
      <c r="M270" s="27">
        <v>22.362356</v>
      </c>
      <c r="N270" s="27">
        <v>82.45965</v>
      </c>
      <c r="O270" s="122">
        <v>1</v>
      </c>
    </row>
    <row r="271" spans="2:15" ht="15" customHeight="1">
      <c r="B271" s="121">
        <v>195</v>
      </c>
      <c r="C271" s="123" t="s">
        <v>371</v>
      </c>
      <c r="D271" s="123" t="s">
        <v>425</v>
      </c>
      <c r="E271" s="27">
        <v>1</v>
      </c>
      <c r="F271" s="27">
        <v>4</v>
      </c>
      <c r="G271" s="27">
        <v>2</v>
      </c>
      <c r="H271" s="27">
        <v>2</v>
      </c>
      <c r="I271" s="27">
        <v>0.62</v>
      </c>
      <c r="J271" s="27">
        <v>0.08</v>
      </c>
      <c r="K271" s="124">
        <v>42.10526315789474</v>
      </c>
      <c r="L271" s="27">
        <v>0.1</v>
      </c>
      <c r="M271" s="27">
        <v>22.367502</v>
      </c>
      <c r="N271" s="27">
        <v>82.454597</v>
      </c>
      <c r="O271" s="122">
        <v>1</v>
      </c>
    </row>
    <row r="272" spans="2:15" ht="15" customHeight="1">
      <c r="B272" s="121">
        <v>196</v>
      </c>
      <c r="C272" s="123" t="s">
        <v>368</v>
      </c>
      <c r="D272" s="123" t="s">
        <v>384</v>
      </c>
      <c r="E272" s="27">
        <v>1</v>
      </c>
      <c r="F272" s="27">
        <v>4</v>
      </c>
      <c r="G272" s="27">
        <v>2</v>
      </c>
      <c r="H272" s="27">
        <v>2</v>
      </c>
      <c r="I272" s="27">
        <v>0.62</v>
      </c>
      <c r="J272" s="27">
        <v>0.08</v>
      </c>
      <c r="K272" s="124">
        <v>42.10526315789474</v>
      </c>
      <c r="L272" s="27">
        <v>0.4</v>
      </c>
      <c r="M272" s="27">
        <v>22.36543</v>
      </c>
      <c r="N272" s="27">
        <v>82.457786</v>
      </c>
      <c r="O272" s="122">
        <v>1</v>
      </c>
    </row>
    <row r="273" spans="2:15" ht="15" customHeight="1">
      <c r="B273" s="121">
        <v>197</v>
      </c>
      <c r="C273" s="123" t="s">
        <v>368</v>
      </c>
      <c r="D273" s="123" t="s">
        <v>466</v>
      </c>
      <c r="E273" s="27">
        <v>1</v>
      </c>
      <c r="F273" s="27">
        <v>4</v>
      </c>
      <c r="G273" s="27">
        <v>2</v>
      </c>
      <c r="H273" s="27">
        <v>2</v>
      </c>
      <c r="I273" s="27">
        <v>0.62</v>
      </c>
      <c r="J273" s="27">
        <v>0.08</v>
      </c>
      <c r="K273" s="124">
        <v>42.10526315789474</v>
      </c>
      <c r="L273" s="27">
        <v>0.3</v>
      </c>
      <c r="M273" s="27">
        <v>22.364333</v>
      </c>
      <c r="N273" s="27">
        <v>82.45876</v>
      </c>
      <c r="O273" s="122">
        <v>1</v>
      </c>
    </row>
    <row r="274" spans="2:15" ht="15" customHeight="1">
      <c r="B274" s="121">
        <v>198</v>
      </c>
      <c r="C274" s="123" t="s">
        <v>371</v>
      </c>
      <c r="D274" s="123" t="s">
        <v>467</v>
      </c>
      <c r="E274" s="27">
        <v>1</v>
      </c>
      <c r="F274" s="27">
        <v>4</v>
      </c>
      <c r="G274" s="27">
        <v>2</v>
      </c>
      <c r="H274" s="27">
        <v>2</v>
      </c>
      <c r="I274" s="27">
        <v>0.62</v>
      </c>
      <c r="J274" s="27">
        <v>0.08</v>
      </c>
      <c r="K274" s="124">
        <v>42.10526315789474</v>
      </c>
      <c r="L274" s="27">
        <v>0.75</v>
      </c>
      <c r="M274" s="27">
        <v>22.365345</v>
      </c>
      <c r="N274" s="27">
        <v>82.457685</v>
      </c>
      <c r="O274" s="122">
        <v>1</v>
      </c>
    </row>
    <row r="275" spans="2:15" ht="15" customHeight="1">
      <c r="B275" s="121">
        <v>199</v>
      </c>
      <c r="C275" s="123" t="s">
        <v>308</v>
      </c>
      <c r="D275" s="123" t="s">
        <v>468</v>
      </c>
      <c r="E275" s="27">
        <v>1</v>
      </c>
      <c r="F275" s="27">
        <v>60</v>
      </c>
      <c r="G275" s="27">
        <v>60</v>
      </c>
      <c r="H275" s="27">
        <v>0</v>
      </c>
      <c r="I275" s="27">
        <v>0.27</v>
      </c>
      <c r="J275" s="27">
        <v>0.23</v>
      </c>
      <c r="K275" s="124">
        <v>121.05263157894737</v>
      </c>
      <c r="L275" s="27">
        <v>1</v>
      </c>
      <c r="M275" s="27">
        <v>22.368354</v>
      </c>
      <c r="N275" s="27">
        <v>82.456473</v>
      </c>
      <c r="O275" s="122">
        <v>1</v>
      </c>
    </row>
    <row r="276" spans="2:15" ht="15" customHeight="1">
      <c r="B276" s="121">
        <v>200</v>
      </c>
      <c r="C276" s="123" t="s">
        <v>370</v>
      </c>
      <c r="D276" s="123" t="s">
        <v>469</v>
      </c>
      <c r="E276" s="43">
        <v>1</v>
      </c>
      <c r="F276" s="43">
        <v>0</v>
      </c>
      <c r="G276" s="43">
        <v>6</v>
      </c>
      <c r="H276" s="43">
        <v>9</v>
      </c>
      <c r="I276" s="27">
        <v>2.1</v>
      </c>
      <c r="J276" s="27">
        <v>0.64</v>
      </c>
      <c r="K276" s="124">
        <v>336.8421052631579</v>
      </c>
      <c r="L276" s="27">
        <v>0.3</v>
      </c>
      <c r="M276" s="27">
        <v>22.375351</v>
      </c>
      <c r="N276" s="27">
        <v>82.456474</v>
      </c>
      <c r="O276" s="122">
        <v>1</v>
      </c>
    </row>
    <row r="277" spans="2:15" ht="15" customHeight="1">
      <c r="B277" s="121">
        <v>201</v>
      </c>
      <c r="C277" s="123" t="s">
        <v>368</v>
      </c>
      <c r="D277" s="123" t="s">
        <v>470</v>
      </c>
      <c r="E277" s="27">
        <v>1</v>
      </c>
      <c r="F277" s="27">
        <v>4</v>
      </c>
      <c r="G277" s="27">
        <v>2</v>
      </c>
      <c r="H277" s="27">
        <v>2</v>
      </c>
      <c r="I277" s="27">
        <v>0.62</v>
      </c>
      <c r="J277" s="27">
        <v>0.08</v>
      </c>
      <c r="K277" s="124">
        <v>42.10526315789474</v>
      </c>
      <c r="L277" s="27">
        <v>1.5</v>
      </c>
      <c r="M277" s="27">
        <v>22.36859</v>
      </c>
      <c r="N277" s="27">
        <v>82.4574653</v>
      </c>
      <c r="O277" s="122">
        <v>1</v>
      </c>
    </row>
    <row r="278" spans="2:15" ht="15" customHeight="1">
      <c r="B278" s="121">
        <v>202</v>
      </c>
      <c r="C278" s="123" t="s">
        <v>308</v>
      </c>
      <c r="D278" s="123" t="s">
        <v>470</v>
      </c>
      <c r="E278" s="27">
        <v>1</v>
      </c>
      <c r="F278" s="27">
        <v>60</v>
      </c>
      <c r="G278" s="27">
        <v>60</v>
      </c>
      <c r="H278" s="27">
        <v>0</v>
      </c>
      <c r="I278" s="27">
        <v>0.27</v>
      </c>
      <c r="J278" s="27">
        <v>0.23</v>
      </c>
      <c r="K278" s="124">
        <v>121.05263157894737</v>
      </c>
      <c r="L278" s="27">
        <v>1</v>
      </c>
      <c r="M278" s="27">
        <v>22.373484</v>
      </c>
      <c r="N278" s="27">
        <v>82.456084</v>
      </c>
      <c r="O278" s="122">
        <v>1</v>
      </c>
    </row>
    <row r="279" spans="2:15" ht="15" customHeight="1">
      <c r="B279" s="121">
        <v>203</v>
      </c>
      <c r="C279" s="123" t="s">
        <v>308</v>
      </c>
      <c r="D279" s="123" t="s">
        <v>471</v>
      </c>
      <c r="E279" s="27">
        <v>1</v>
      </c>
      <c r="F279" s="27">
        <v>60</v>
      </c>
      <c r="G279" s="27">
        <v>60</v>
      </c>
      <c r="H279" s="27">
        <v>0</v>
      </c>
      <c r="I279" s="27">
        <v>0.27</v>
      </c>
      <c r="J279" s="27">
        <v>0.23</v>
      </c>
      <c r="K279" s="124">
        <v>121.05263157894737</v>
      </c>
      <c r="L279" s="27">
        <v>1</v>
      </c>
      <c r="M279" s="27">
        <v>22.37584</v>
      </c>
      <c r="N279" s="27">
        <v>82.453767</v>
      </c>
      <c r="O279" s="122">
        <v>1</v>
      </c>
    </row>
    <row r="280" spans="2:15" ht="15" customHeight="1">
      <c r="B280" s="121">
        <v>204</v>
      </c>
      <c r="C280" s="123" t="s">
        <v>368</v>
      </c>
      <c r="D280" s="123" t="s">
        <v>471</v>
      </c>
      <c r="E280" s="27">
        <v>1</v>
      </c>
      <c r="F280" s="27">
        <v>4</v>
      </c>
      <c r="G280" s="27">
        <v>2</v>
      </c>
      <c r="H280" s="27">
        <v>2</v>
      </c>
      <c r="I280" s="27">
        <v>0.62</v>
      </c>
      <c r="J280" s="27">
        <v>0.08</v>
      </c>
      <c r="K280" s="124">
        <v>42.10526315789474</v>
      </c>
      <c r="L280" s="27">
        <v>0.05</v>
      </c>
      <c r="M280" s="27">
        <v>22.365374</v>
      </c>
      <c r="N280" s="27">
        <v>82.45756</v>
      </c>
      <c r="O280" s="122">
        <v>1</v>
      </c>
    </row>
    <row r="281" spans="2:15" ht="15" customHeight="1">
      <c r="B281" s="121">
        <v>205</v>
      </c>
      <c r="C281" s="123" t="s">
        <v>308</v>
      </c>
      <c r="D281" s="123" t="s">
        <v>472</v>
      </c>
      <c r="E281" s="27">
        <v>1</v>
      </c>
      <c r="F281" s="27">
        <v>60</v>
      </c>
      <c r="G281" s="27">
        <v>60</v>
      </c>
      <c r="H281" s="27">
        <v>0</v>
      </c>
      <c r="I281" s="27">
        <v>0.27</v>
      </c>
      <c r="J281" s="27">
        <v>0.23</v>
      </c>
      <c r="K281" s="124">
        <v>121.05263157894737</v>
      </c>
      <c r="L281" s="27">
        <v>1.2</v>
      </c>
      <c r="M281" s="27">
        <v>22.369036</v>
      </c>
      <c r="N281" s="27">
        <v>82.453635</v>
      </c>
      <c r="O281" s="122">
        <v>1</v>
      </c>
    </row>
    <row r="282" spans="2:15" ht="15" customHeight="1">
      <c r="B282" s="121">
        <v>206</v>
      </c>
      <c r="C282" s="123" t="s">
        <v>368</v>
      </c>
      <c r="D282" s="123" t="s">
        <v>473</v>
      </c>
      <c r="E282" s="27">
        <v>1</v>
      </c>
      <c r="F282" s="27">
        <v>4</v>
      </c>
      <c r="G282" s="27">
        <v>2</v>
      </c>
      <c r="H282" s="27">
        <v>2</v>
      </c>
      <c r="I282" s="27">
        <v>0.62</v>
      </c>
      <c r="J282" s="27">
        <v>0.08</v>
      </c>
      <c r="K282" s="124">
        <v>42.10526315789474</v>
      </c>
      <c r="L282" s="27">
        <v>0.05</v>
      </c>
      <c r="M282" s="27">
        <v>22.366443</v>
      </c>
      <c r="N282" s="27">
        <v>82.450908</v>
      </c>
      <c r="O282" s="122">
        <v>1</v>
      </c>
    </row>
    <row r="283" spans="2:15" ht="15" customHeight="1">
      <c r="B283" s="121">
        <v>207</v>
      </c>
      <c r="C283" s="123" t="s">
        <v>308</v>
      </c>
      <c r="D283" s="123" t="s">
        <v>474</v>
      </c>
      <c r="E283" s="27">
        <v>1</v>
      </c>
      <c r="F283" s="27">
        <v>60</v>
      </c>
      <c r="G283" s="27">
        <v>60</v>
      </c>
      <c r="H283" s="27">
        <v>0</v>
      </c>
      <c r="I283" s="27">
        <v>0.27</v>
      </c>
      <c r="J283" s="27">
        <v>0.23</v>
      </c>
      <c r="K283" s="124">
        <v>121.05263157894737</v>
      </c>
      <c r="L283" s="27">
        <v>1.5</v>
      </c>
      <c r="M283" s="27">
        <v>22.369311</v>
      </c>
      <c r="N283" s="27">
        <v>82.45753</v>
      </c>
      <c r="O283" s="122">
        <v>1</v>
      </c>
    </row>
    <row r="284" spans="2:15" ht="15" customHeight="1">
      <c r="B284" s="121">
        <v>208</v>
      </c>
      <c r="C284" s="123" t="s">
        <v>376</v>
      </c>
      <c r="D284" s="123" t="s">
        <v>474</v>
      </c>
      <c r="E284" s="43">
        <v>1</v>
      </c>
      <c r="F284" s="43">
        <v>0</v>
      </c>
      <c r="G284" s="43">
        <v>6</v>
      </c>
      <c r="H284" s="43">
        <v>9</v>
      </c>
      <c r="I284" s="27">
        <v>2.1</v>
      </c>
      <c r="J284" s="27">
        <v>0.64</v>
      </c>
      <c r="K284" s="124">
        <v>336.8421052631579</v>
      </c>
      <c r="L284" s="27">
        <v>1</v>
      </c>
      <c r="M284" s="27">
        <v>22.375448</v>
      </c>
      <c r="N284" s="27">
        <v>82.456574</v>
      </c>
      <c r="O284" s="122">
        <v>1</v>
      </c>
    </row>
    <row r="285" spans="2:15" ht="15" customHeight="1">
      <c r="B285" s="121">
        <v>209</v>
      </c>
      <c r="C285" s="123" t="s">
        <v>368</v>
      </c>
      <c r="D285" s="123" t="s">
        <v>454</v>
      </c>
      <c r="E285" s="27">
        <v>1</v>
      </c>
      <c r="F285" s="27">
        <v>4</v>
      </c>
      <c r="G285" s="27">
        <v>2</v>
      </c>
      <c r="H285" s="27">
        <v>2</v>
      </c>
      <c r="I285" s="27">
        <v>0.62</v>
      </c>
      <c r="J285" s="27">
        <v>0.08</v>
      </c>
      <c r="K285" s="124">
        <v>42.10526315789474</v>
      </c>
      <c r="L285" s="27">
        <v>0.1</v>
      </c>
      <c r="M285" s="27">
        <v>22.367554</v>
      </c>
      <c r="N285" s="27">
        <v>82.45856</v>
      </c>
      <c r="O285" s="122">
        <v>1</v>
      </c>
    </row>
    <row r="286" spans="2:15" ht="15" customHeight="1">
      <c r="B286" s="121">
        <v>210</v>
      </c>
      <c r="C286" s="123" t="s">
        <v>376</v>
      </c>
      <c r="D286" s="123" t="s">
        <v>475</v>
      </c>
      <c r="E286" s="43">
        <v>1</v>
      </c>
      <c r="F286" s="43">
        <v>0</v>
      </c>
      <c r="G286" s="43">
        <v>6</v>
      </c>
      <c r="H286" s="43">
        <v>9</v>
      </c>
      <c r="I286" s="27">
        <v>2.1</v>
      </c>
      <c r="J286" s="27">
        <v>0.64</v>
      </c>
      <c r="K286" s="124">
        <v>336.8421052631579</v>
      </c>
      <c r="L286" s="27">
        <v>0.1</v>
      </c>
      <c r="M286" s="27">
        <v>22.375362</v>
      </c>
      <c r="N286" s="27">
        <v>82.454746</v>
      </c>
      <c r="O286" s="122">
        <v>1</v>
      </c>
    </row>
    <row r="287" spans="2:15" ht="15" customHeight="1">
      <c r="B287" s="16"/>
      <c r="C287" s="41"/>
      <c r="D287" s="42"/>
      <c r="E287" s="43"/>
      <c r="F287" s="43"/>
      <c r="G287" s="43"/>
      <c r="H287" s="43"/>
      <c r="I287" s="40"/>
      <c r="J287" s="40"/>
      <c r="K287" s="40"/>
      <c r="L287" s="10"/>
      <c r="M287" s="102"/>
      <c r="N287" s="103"/>
      <c r="O287" s="63"/>
    </row>
    <row r="288" spans="2:15" s="112" customFormat="1" ht="15" customHeight="1" thickBot="1">
      <c r="B288" s="148" t="s">
        <v>251</v>
      </c>
      <c r="C288" s="149"/>
      <c r="D288" s="150"/>
      <c r="E288" s="108">
        <f>SUM(E247:E287)+SUM(E77:E245)</f>
        <v>209</v>
      </c>
      <c r="F288" s="108"/>
      <c r="G288" s="108"/>
      <c r="H288" s="108"/>
      <c r="I288" s="109">
        <f>SUM(I247:I287)+SUM(I77:I245)</f>
        <v>156.79999999999993</v>
      </c>
      <c r="J288" s="109">
        <f>SUM(J247:J287)+SUM(J77:J245)</f>
        <v>64.34999999999985</v>
      </c>
      <c r="K288" s="110">
        <f>SUM(K247:K287)+SUM(K77:K245)</f>
        <v>33869.684210526204</v>
      </c>
      <c r="L288" s="110">
        <f>SUM(L247:L287)+SUM(L77:L245)</f>
        <v>118.73399999999985</v>
      </c>
      <c r="M288" s="110"/>
      <c r="N288" s="110"/>
      <c r="O288" s="111">
        <f>SUM(O247:O287)+SUM(O77:O245)</f>
        <v>218</v>
      </c>
    </row>
  </sheetData>
  <mergeCells count="20">
    <mergeCell ref="R7:S7"/>
    <mergeCell ref="I16:L16"/>
    <mergeCell ref="D73:O73"/>
    <mergeCell ref="E3:L3"/>
    <mergeCell ref="B288:D288"/>
    <mergeCell ref="E5:O5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rintOptions/>
  <pageMargins left="0.7" right="0.7" top="0.75" bottom="0.75" header="0.3" footer="0.3"/>
  <pageSetup fitToHeight="0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55" t="s">
        <v>252</v>
      </c>
      <c r="B1" s="155"/>
      <c r="C1" s="155"/>
      <c r="D1" s="155"/>
      <c r="E1" s="155"/>
      <c r="F1" s="155"/>
      <c r="G1" s="75" t="s">
        <v>253</v>
      </c>
    </row>
    <row r="2" spans="1:7" ht="15">
      <c r="A2" s="154" t="s">
        <v>47</v>
      </c>
      <c r="B2" s="154"/>
      <c r="C2" s="154"/>
      <c r="D2" s="154"/>
      <c r="E2" s="154"/>
      <c r="F2" s="154"/>
      <c r="G2" s="154"/>
    </row>
    <row r="3" spans="1:7" ht="15">
      <c r="A3" s="76" t="s">
        <v>48</v>
      </c>
      <c r="B3" s="153">
        <v>302</v>
      </c>
      <c r="C3" s="153"/>
      <c r="D3" s="153"/>
      <c r="E3" s="153"/>
      <c r="F3" s="153"/>
      <c r="G3" s="153"/>
    </row>
    <row r="4" spans="1:7" ht="15">
      <c r="A4" s="76" t="s">
        <v>49</v>
      </c>
      <c r="B4" s="156">
        <v>1445</v>
      </c>
      <c r="C4" s="156"/>
      <c r="D4" s="156"/>
      <c r="E4" s="156"/>
      <c r="F4" s="156"/>
      <c r="G4" s="156"/>
    </row>
    <row r="5" spans="1:7" ht="15">
      <c r="A5" s="76" t="s">
        <v>50</v>
      </c>
      <c r="B5" s="153">
        <v>291</v>
      </c>
      <c r="C5" s="153"/>
      <c r="D5" s="153"/>
      <c r="E5" s="153"/>
      <c r="F5" s="153"/>
      <c r="G5" s="153"/>
    </row>
    <row r="6" spans="1:7" ht="15">
      <c r="A6" s="76" t="s">
        <v>51</v>
      </c>
      <c r="B6" s="156">
        <v>1329</v>
      </c>
      <c r="C6" s="156"/>
      <c r="D6" s="156"/>
      <c r="E6" s="156"/>
      <c r="F6" s="156"/>
      <c r="G6" s="156"/>
    </row>
    <row r="7" spans="1:7" ht="15">
      <c r="A7" s="76" t="s">
        <v>52</v>
      </c>
      <c r="B7" s="153">
        <v>1.05</v>
      </c>
      <c r="C7" s="153"/>
      <c r="D7" s="153"/>
      <c r="E7" s="153"/>
      <c r="F7" s="153"/>
      <c r="G7" s="153"/>
    </row>
    <row r="8" spans="1:7" ht="15">
      <c r="A8" s="76" t="s">
        <v>53</v>
      </c>
      <c r="B8" s="153">
        <v>65.46</v>
      </c>
      <c r="C8" s="153"/>
      <c r="D8" s="153"/>
      <c r="E8" s="153"/>
      <c r="F8" s="153"/>
      <c r="G8" s="153"/>
    </row>
    <row r="9" spans="1:7" ht="21">
      <c r="A9" s="77" t="s">
        <v>54</v>
      </c>
      <c r="B9" s="78" t="s">
        <v>55</v>
      </c>
      <c r="C9" s="78" t="s">
        <v>56</v>
      </c>
      <c r="D9" s="78" t="s">
        <v>57</v>
      </c>
      <c r="E9" s="78" t="s">
        <v>58</v>
      </c>
      <c r="F9" s="78" t="s">
        <v>59</v>
      </c>
      <c r="G9" s="79" t="s">
        <v>60</v>
      </c>
    </row>
    <row r="10" spans="1:7" ht="15">
      <c r="A10" s="76" t="s">
        <v>61</v>
      </c>
      <c r="B10" s="80">
        <v>0</v>
      </c>
      <c r="C10" s="80">
        <v>0</v>
      </c>
      <c r="D10" s="80">
        <v>0</v>
      </c>
      <c r="E10" s="80">
        <v>0</v>
      </c>
      <c r="F10" s="80">
        <v>0</v>
      </c>
      <c r="G10" s="81"/>
    </row>
    <row r="11" spans="1:7" ht="15">
      <c r="A11" s="76" t="s">
        <v>62</v>
      </c>
      <c r="B11" s="82">
        <v>9390</v>
      </c>
      <c r="C11" s="82">
        <v>37789</v>
      </c>
      <c r="D11" s="82">
        <v>32713</v>
      </c>
      <c r="E11" s="82">
        <v>34769</v>
      </c>
      <c r="F11" s="82">
        <v>15342</v>
      </c>
      <c r="G11" s="81"/>
    </row>
    <row r="12" spans="1:7" ht="15">
      <c r="A12" s="76" t="s">
        <v>63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74"/>
    </row>
    <row r="13" spans="1:7" ht="15">
      <c r="A13" s="76" t="s">
        <v>64</v>
      </c>
      <c r="B13" s="80">
        <v>0</v>
      </c>
      <c r="C13" s="80"/>
      <c r="D13" s="80"/>
      <c r="E13" s="80"/>
      <c r="F13" s="80"/>
      <c r="G13" s="81"/>
    </row>
    <row r="14" spans="1:7" ht="15">
      <c r="A14" s="76" t="s">
        <v>65</v>
      </c>
      <c r="B14" s="80">
        <v>1.66</v>
      </c>
      <c r="C14" s="80">
        <v>1.37</v>
      </c>
      <c r="D14" s="80">
        <v>1.13</v>
      </c>
      <c r="E14" s="80">
        <v>0.89</v>
      </c>
      <c r="F14" s="80">
        <v>1.1</v>
      </c>
      <c r="G14" s="74"/>
    </row>
    <row r="15" spans="1:7" ht="15">
      <c r="A15" s="76" t="s">
        <v>66</v>
      </c>
      <c r="B15" s="80">
        <v>54.1</v>
      </c>
      <c r="C15" s="80">
        <v>50.59</v>
      </c>
      <c r="D15" s="80">
        <v>53.89</v>
      </c>
      <c r="E15" s="80">
        <v>51.82</v>
      </c>
      <c r="F15" s="80">
        <v>44.81</v>
      </c>
      <c r="G15" s="74"/>
    </row>
    <row r="16" spans="1:7" ht="15">
      <c r="A16" s="76" t="s">
        <v>67</v>
      </c>
      <c r="B16" s="80">
        <v>47.74</v>
      </c>
      <c r="C16" s="80">
        <v>48.15</v>
      </c>
      <c r="D16" s="80">
        <v>47.82</v>
      </c>
      <c r="E16" s="80">
        <v>51.61</v>
      </c>
      <c r="F16" s="80">
        <v>51.3</v>
      </c>
      <c r="G16" s="74"/>
    </row>
    <row r="17" spans="1:7" ht="15">
      <c r="A17" s="76" t="s">
        <v>68</v>
      </c>
      <c r="B17" s="80">
        <v>42.49</v>
      </c>
      <c r="C17" s="80">
        <v>133.06</v>
      </c>
      <c r="D17" s="80">
        <v>115.19</v>
      </c>
      <c r="E17" s="80">
        <v>124.18</v>
      </c>
      <c r="F17" s="80">
        <v>57.25</v>
      </c>
      <c r="G17" s="74"/>
    </row>
    <row r="18" spans="1:7" ht="15">
      <c r="A18" s="76" t="s">
        <v>69</v>
      </c>
      <c r="B18" s="80">
        <v>189.85</v>
      </c>
      <c r="C18" s="80">
        <v>175.93</v>
      </c>
      <c r="D18" s="80">
        <v>174</v>
      </c>
      <c r="E18" s="80">
        <v>172</v>
      </c>
      <c r="F18" s="80">
        <v>167</v>
      </c>
      <c r="G18" s="74"/>
    </row>
    <row r="19" spans="1:7" ht="15">
      <c r="A19" s="76" t="s">
        <v>70</v>
      </c>
      <c r="B19" s="80">
        <v>0</v>
      </c>
      <c r="C19" s="80">
        <v>233</v>
      </c>
      <c r="D19" s="80">
        <v>204</v>
      </c>
      <c r="E19" s="80">
        <v>198</v>
      </c>
      <c r="F19" s="80">
        <v>23</v>
      </c>
      <c r="G19" s="74"/>
    </row>
    <row r="20" spans="1:7" ht="15">
      <c r="A20" s="76" t="s">
        <v>71</v>
      </c>
      <c r="B20" s="80">
        <v>221</v>
      </c>
      <c r="C20" s="80">
        <v>284</v>
      </c>
      <c r="D20" s="80">
        <v>284</v>
      </c>
      <c r="E20" s="80">
        <v>280</v>
      </c>
      <c r="F20" s="80">
        <v>268</v>
      </c>
      <c r="G20" s="81"/>
    </row>
    <row r="21" spans="1:7" ht="15">
      <c r="A21" s="76" t="s">
        <v>72</v>
      </c>
      <c r="B21" s="80">
        <v>455</v>
      </c>
      <c r="C21" s="80">
        <v>627</v>
      </c>
      <c r="D21" s="80">
        <v>617</v>
      </c>
      <c r="E21" s="80">
        <v>606</v>
      </c>
      <c r="F21" s="80">
        <v>555</v>
      </c>
      <c r="G21" s="81"/>
    </row>
    <row r="22" spans="1:7" ht="15">
      <c r="A22" s="76" t="s">
        <v>73</v>
      </c>
      <c r="B22" s="80">
        <v>1</v>
      </c>
      <c r="C22" s="80">
        <v>4</v>
      </c>
      <c r="D22" s="80">
        <v>0</v>
      </c>
      <c r="E22" s="80">
        <v>1</v>
      </c>
      <c r="F22" s="80">
        <v>0</v>
      </c>
      <c r="G22" s="74"/>
    </row>
    <row r="23" spans="1:7" ht="15">
      <c r="A23" s="154" t="s">
        <v>74</v>
      </c>
      <c r="B23" s="154"/>
      <c r="C23" s="154"/>
      <c r="D23" s="154"/>
      <c r="E23" s="154"/>
      <c r="F23" s="154"/>
      <c r="G23" s="154"/>
    </row>
    <row r="24" spans="1:7" ht="15">
      <c r="A24" s="76" t="s">
        <v>75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74"/>
    </row>
    <row r="25" spans="1:7" ht="15">
      <c r="A25" s="76" t="s">
        <v>76</v>
      </c>
      <c r="B25" s="80">
        <v>47</v>
      </c>
      <c r="C25" s="80">
        <v>75</v>
      </c>
      <c r="D25" s="80">
        <v>117</v>
      </c>
      <c r="E25" s="80">
        <v>85</v>
      </c>
      <c r="F25" s="80">
        <v>80</v>
      </c>
      <c r="G25" s="81"/>
    </row>
    <row r="26" spans="1:7" ht="15">
      <c r="A26" s="76" t="s">
        <v>77</v>
      </c>
      <c r="B26" s="80">
        <v>19</v>
      </c>
      <c r="C26" s="80">
        <v>41</v>
      </c>
      <c r="D26" s="80">
        <v>42</v>
      </c>
      <c r="E26" s="80">
        <v>44</v>
      </c>
      <c r="F26" s="80">
        <v>41</v>
      </c>
      <c r="G26" s="81"/>
    </row>
    <row r="27" spans="1:7" ht="15">
      <c r="A27" s="76" t="s">
        <v>78</v>
      </c>
      <c r="B27" s="80">
        <v>28</v>
      </c>
      <c r="C27" s="80">
        <v>34</v>
      </c>
      <c r="D27" s="80">
        <v>75</v>
      </c>
      <c r="E27" s="80">
        <v>41</v>
      </c>
      <c r="F27" s="80">
        <v>39</v>
      </c>
      <c r="G27" s="74"/>
    </row>
    <row r="28" spans="1:7" ht="15">
      <c r="A28" s="76" t="s">
        <v>79</v>
      </c>
      <c r="B28" s="80">
        <v>83.17</v>
      </c>
      <c r="C28" s="80">
        <v>85.02</v>
      </c>
      <c r="D28" s="80">
        <v>77.45</v>
      </c>
      <c r="E28" s="80">
        <v>86.74</v>
      </c>
      <c r="F28" s="80">
        <v>69.31</v>
      </c>
      <c r="G28" s="74"/>
    </row>
    <row r="29" spans="1:7" ht="15">
      <c r="A29" s="76" t="s">
        <v>80</v>
      </c>
      <c r="B29" s="80">
        <v>85.11</v>
      </c>
      <c r="C29" s="80">
        <v>90.67</v>
      </c>
      <c r="D29" s="80">
        <v>94.02</v>
      </c>
      <c r="E29" s="80">
        <v>82.35</v>
      </c>
      <c r="F29" s="80">
        <v>80</v>
      </c>
      <c r="G29" s="74"/>
    </row>
    <row r="30" spans="1:7" ht="15">
      <c r="A30" s="154" t="s">
        <v>81</v>
      </c>
      <c r="B30" s="154"/>
      <c r="C30" s="154"/>
      <c r="D30" s="154"/>
      <c r="E30" s="154"/>
      <c r="F30" s="154"/>
      <c r="G30" s="154"/>
    </row>
    <row r="31" spans="1:7" ht="15">
      <c r="A31" s="76" t="s">
        <v>82</v>
      </c>
      <c r="B31" s="80">
        <v>33.78</v>
      </c>
      <c r="C31" s="80">
        <v>70.99</v>
      </c>
      <c r="D31" s="80">
        <v>62.08</v>
      </c>
      <c r="E31" s="80">
        <v>68.25</v>
      </c>
      <c r="F31" s="80">
        <v>28.57</v>
      </c>
      <c r="G31" s="74"/>
    </row>
    <row r="32" spans="1:7" ht="15">
      <c r="A32" s="76" t="s">
        <v>83</v>
      </c>
      <c r="B32" s="80">
        <v>25.31</v>
      </c>
      <c r="C32" s="80">
        <v>60.5</v>
      </c>
      <c r="D32" s="80">
        <v>55.2</v>
      </c>
      <c r="E32" s="80">
        <v>59.49</v>
      </c>
      <c r="F32" s="80">
        <v>24.23</v>
      </c>
      <c r="G32" s="74"/>
    </row>
    <row r="33" spans="1:7" ht="15">
      <c r="A33" s="76" t="s">
        <v>84</v>
      </c>
      <c r="B33" s="80">
        <v>8.28</v>
      </c>
      <c r="C33" s="80">
        <v>9.83</v>
      </c>
      <c r="D33" s="80">
        <v>6.08</v>
      </c>
      <c r="E33" s="80">
        <v>7.78</v>
      </c>
      <c r="F33" s="80">
        <v>3.46</v>
      </c>
      <c r="G33" s="74"/>
    </row>
    <row r="34" spans="1:7" ht="15">
      <c r="A34" s="76" t="s">
        <v>85</v>
      </c>
      <c r="B34" s="80">
        <v>24.65</v>
      </c>
      <c r="C34" s="80">
        <v>13.98</v>
      </c>
      <c r="D34" s="80">
        <v>9.92</v>
      </c>
      <c r="E34" s="80">
        <v>11.56</v>
      </c>
      <c r="F34" s="80">
        <v>12.51</v>
      </c>
      <c r="G34" s="74"/>
    </row>
    <row r="35" spans="1:7" ht="15">
      <c r="A35" s="76" t="s">
        <v>86</v>
      </c>
      <c r="B35" s="80">
        <v>0.18</v>
      </c>
      <c r="C35" s="80">
        <v>0.66</v>
      </c>
      <c r="D35" s="80">
        <v>0.8</v>
      </c>
      <c r="E35" s="80">
        <v>0.98</v>
      </c>
      <c r="F35" s="80">
        <v>0.88</v>
      </c>
      <c r="G35" s="74"/>
    </row>
    <row r="36" spans="1:7" ht="15">
      <c r="A36" s="76" t="s">
        <v>87</v>
      </c>
      <c r="B36" s="80">
        <v>0.53</v>
      </c>
      <c r="C36" s="80">
        <v>0.93</v>
      </c>
      <c r="D36" s="80">
        <v>1.29</v>
      </c>
      <c r="E36" s="80">
        <v>1.44</v>
      </c>
      <c r="F36" s="80">
        <v>3.08</v>
      </c>
      <c r="G36" s="74"/>
    </row>
    <row r="37" spans="1:7" ht="15">
      <c r="A37" s="76" t="s">
        <v>88</v>
      </c>
      <c r="B37" s="80">
        <v>193.08</v>
      </c>
      <c r="C37" s="80">
        <v>202</v>
      </c>
      <c r="D37" s="80">
        <v>176.44</v>
      </c>
      <c r="E37" s="80">
        <v>195.03</v>
      </c>
      <c r="F37" s="80">
        <v>178.38</v>
      </c>
      <c r="G37" s="74"/>
    </row>
    <row r="38" spans="1:7" ht="15">
      <c r="A38" s="76" t="s">
        <v>89</v>
      </c>
      <c r="B38" s="80">
        <v>100</v>
      </c>
      <c r="C38" s="80">
        <v>100</v>
      </c>
      <c r="D38" s="80">
        <v>99.98</v>
      </c>
      <c r="E38" s="80">
        <v>99.73</v>
      </c>
      <c r="F38" s="80">
        <v>100</v>
      </c>
      <c r="G38" s="74"/>
    </row>
    <row r="39" spans="1:7" ht="15">
      <c r="A39" s="76" t="s">
        <v>90</v>
      </c>
      <c r="B39" s="80">
        <v>100</v>
      </c>
      <c r="C39" s="80">
        <v>79.31</v>
      </c>
      <c r="D39" s="80">
        <v>90.55</v>
      </c>
      <c r="E39" s="80">
        <v>100</v>
      </c>
      <c r="F39" s="80">
        <v>45.71</v>
      </c>
      <c r="G39" s="80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64" customWidth="1"/>
    <col min="2" max="2" width="13.7109375" style="64" customWidth="1"/>
    <col min="3" max="3" width="27.00390625" style="93" customWidth="1"/>
    <col min="4" max="4" width="16.28125" style="64" customWidth="1"/>
    <col min="5" max="6" width="9.140625" style="64" customWidth="1"/>
    <col min="7" max="7" width="10.7109375" style="64" customWidth="1"/>
    <col min="8" max="8" width="11.7109375" style="64" customWidth="1"/>
    <col min="9" max="9" width="15.7109375" style="64" customWidth="1"/>
    <col min="10" max="10" width="15.28125" style="64" customWidth="1"/>
    <col min="11" max="11" width="13.8515625" style="0" customWidth="1"/>
    <col min="12" max="12" width="16.8515625" style="97" customWidth="1"/>
    <col min="13" max="16384" width="9.140625" style="64" customWidth="1"/>
  </cols>
  <sheetData>
    <row r="1" spans="1:11" ht="23.25" customHeight="1">
      <c r="A1" s="160" t="s">
        <v>277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s="88" customFormat="1" ht="48" customHeight="1">
      <c r="A2" s="89" t="s">
        <v>244</v>
      </c>
      <c r="B2" s="89" t="s">
        <v>245</v>
      </c>
      <c r="C2" s="94" t="s">
        <v>246</v>
      </c>
      <c r="D2" s="89"/>
      <c r="E2" s="89" t="s">
        <v>241</v>
      </c>
      <c r="F2" s="89" t="s">
        <v>242</v>
      </c>
      <c r="G2" s="89" t="s">
        <v>243</v>
      </c>
      <c r="H2" s="89" t="s">
        <v>278</v>
      </c>
      <c r="I2" s="89" t="s">
        <v>283</v>
      </c>
      <c r="J2" s="89" t="s">
        <v>272</v>
      </c>
      <c r="K2" s="89" t="s">
        <v>247</v>
      </c>
    </row>
    <row r="3" spans="1:11" s="88" customFormat="1" ht="16.5" customHeight="1">
      <c r="A3" s="89"/>
      <c r="B3" s="89"/>
      <c r="C3" s="94"/>
      <c r="D3" s="89" t="s">
        <v>284</v>
      </c>
      <c r="E3" s="89" t="s">
        <v>279</v>
      </c>
      <c r="F3" s="89" t="s">
        <v>279</v>
      </c>
      <c r="G3" s="89" t="s">
        <v>279</v>
      </c>
      <c r="H3" s="89" t="s">
        <v>280</v>
      </c>
      <c r="I3" s="89" t="s">
        <v>281</v>
      </c>
      <c r="J3" s="89" t="s">
        <v>282</v>
      </c>
      <c r="K3" s="89" t="s">
        <v>282</v>
      </c>
    </row>
    <row r="4" spans="1:11" ht="15" customHeight="1">
      <c r="A4" s="66">
        <v>1</v>
      </c>
      <c r="B4" s="66" t="s">
        <v>184</v>
      </c>
      <c r="C4" s="90" t="s">
        <v>119</v>
      </c>
      <c r="D4" s="67" t="s">
        <v>185</v>
      </c>
      <c r="E4" s="64">
        <v>25</v>
      </c>
      <c r="F4" s="64">
        <v>25</v>
      </c>
      <c r="G4" s="64">
        <v>3</v>
      </c>
      <c r="H4" s="95">
        <f aca="true" t="shared" si="0" ref="H4:H35">(E4+(E4-(2*G4*0.1)*(G4/0.3-1)))/2*(F4+(F4-(2*G4*0.1)*(G4/0.3-1)))/2*G4</f>
        <v>1491.8700000000001</v>
      </c>
      <c r="I4" s="95">
        <f>0.75*(H4/0.15)/10000</f>
        <v>0.745935</v>
      </c>
      <c r="J4" s="65">
        <f>I4*2</f>
        <v>1.49187</v>
      </c>
      <c r="K4" s="65">
        <f>+J4+I4</f>
        <v>2.237805</v>
      </c>
    </row>
    <row r="5" spans="1:11" ht="15" customHeight="1">
      <c r="A5" s="66">
        <v>2</v>
      </c>
      <c r="B5" s="66" t="s">
        <v>184</v>
      </c>
      <c r="C5" s="90" t="s">
        <v>120</v>
      </c>
      <c r="D5" s="67" t="s">
        <v>187</v>
      </c>
      <c r="E5" s="87">
        <v>40</v>
      </c>
      <c r="F5" s="87">
        <v>40</v>
      </c>
      <c r="G5" s="64">
        <v>3</v>
      </c>
      <c r="H5" s="95">
        <f t="shared" si="0"/>
        <v>4173.869999999999</v>
      </c>
      <c r="I5" s="95">
        <f aca="true" t="shared" si="1" ref="I5:I68">0.75*(H5/0.15)/10000</f>
        <v>2.086935</v>
      </c>
      <c r="J5" s="65">
        <f aca="true" t="shared" si="2" ref="J5:J68">I5*2</f>
        <v>4.17387</v>
      </c>
      <c r="K5" s="65">
        <f aca="true" t="shared" si="3" ref="K5:K68">+J5+I5</f>
        <v>6.2608049999999995</v>
      </c>
    </row>
    <row r="6" spans="1:11" ht="15">
      <c r="A6" s="66">
        <v>3</v>
      </c>
      <c r="B6" s="66" t="s">
        <v>184</v>
      </c>
      <c r="C6" s="90" t="s">
        <v>121</v>
      </c>
      <c r="D6" s="67" t="s">
        <v>186</v>
      </c>
      <c r="E6" s="64">
        <v>30</v>
      </c>
      <c r="F6" s="64">
        <v>30</v>
      </c>
      <c r="G6" s="64">
        <v>3</v>
      </c>
      <c r="H6" s="95">
        <f t="shared" si="0"/>
        <v>2235.8700000000003</v>
      </c>
      <c r="I6" s="95">
        <f t="shared" si="1"/>
        <v>1.1179350000000001</v>
      </c>
      <c r="J6" s="65">
        <f t="shared" si="2"/>
        <v>2.2358700000000002</v>
      </c>
      <c r="K6" s="65">
        <f t="shared" si="3"/>
        <v>3.3538050000000004</v>
      </c>
    </row>
    <row r="7" spans="1:11" ht="15">
      <c r="A7" s="66">
        <v>4</v>
      </c>
      <c r="B7" s="66" t="s">
        <v>184</v>
      </c>
      <c r="C7" s="90" t="s">
        <v>121</v>
      </c>
      <c r="D7" s="67" t="s">
        <v>185</v>
      </c>
      <c r="E7" s="64">
        <v>23</v>
      </c>
      <c r="F7" s="64">
        <v>23</v>
      </c>
      <c r="G7" s="64">
        <v>3</v>
      </c>
      <c r="H7" s="95">
        <f t="shared" si="0"/>
        <v>1236.27</v>
      </c>
      <c r="I7" s="95">
        <f t="shared" si="1"/>
        <v>0.618135</v>
      </c>
      <c r="J7" s="65">
        <f t="shared" si="2"/>
        <v>1.23627</v>
      </c>
      <c r="K7" s="65">
        <f t="shared" si="3"/>
        <v>1.8544049999999999</v>
      </c>
    </row>
    <row r="8" spans="1:11" ht="15">
      <c r="A8" s="66">
        <v>5</v>
      </c>
      <c r="B8" s="66" t="s">
        <v>184</v>
      </c>
      <c r="C8" s="90" t="s">
        <v>122</v>
      </c>
      <c r="D8" s="67" t="s">
        <v>187</v>
      </c>
      <c r="E8" s="64">
        <v>40</v>
      </c>
      <c r="F8" s="64">
        <v>40</v>
      </c>
      <c r="G8" s="64">
        <v>3</v>
      </c>
      <c r="H8" s="95">
        <f t="shared" si="0"/>
        <v>4173.869999999999</v>
      </c>
      <c r="I8" s="95">
        <f t="shared" si="1"/>
        <v>2.086935</v>
      </c>
      <c r="J8" s="65">
        <f t="shared" si="2"/>
        <v>4.17387</v>
      </c>
      <c r="K8" s="65">
        <f t="shared" si="3"/>
        <v>6.2608049999999995</v>
      </c>
    </row>
    <row r="9" spans="1:11" ht="15">
      <c r="A9" s="66">
        <v>6</v>
      </c>
      <c r="B9" s="66" t="s">
        <v>184</v>
      </c>
      <c r="C9" s="90" t="s">
        <v>120</v>
      </c>
      <c r="D9" s="67" t="s">
        <v>186</v>
      </c>
      <c r="E9" s="64">
        <v>30</v>
      </c>
      <c r="F9" s="64">
        <v>30</v>
      </c>
      <c r="G9" s="64">
        <v>3</v>
      </c>
      <c r="H9" s="95">
        <f t="shared" si="0"/>
        <v>2235.8700000000003</v>
      </c>
      <c r="I9" s="95">
        <f t="shared" si="1"/>
        <v>1.1179350000000001</v>
      </c>
      <c r="J9" s="65">
        <f t="shared" si="2"/>
        <v>2.2358700000000002</v>
      </c>
      <c r="K9" s="65">
        <f t="shared" si="3"/>
        <v>3.3538050000000004</v>
      </c>
    </row>
    <row r="10" spans="1:11" ht="15">
      <c r="A10" s="66">
        <v>7</v>
      </c>
      <c r="B10" s="66" t="s">
        <v>184</v>
      </c>
      <c r="C10" s="90" t="s">
        <v>123</v>
      </c>
      <c r="D10" s="67" t="s">
        <v>185</v>
      </c>
      <c r="E10" s="64">
        <v>23</v>
      </c>
      <c r="F10" s="64">
        <v>23</v>
      </c>
      <c r="G10" s="64">
        <v>3</v>
      </c>
      <c r="H10" s="95">
        <f t="shared" si="0"/>
        <v>1236.27</v>
      </c>
      <c r="I10" s="95">
        <f t="shared" si="1"/>
        <v>0.618135</v>
      </c>
      <c r="J10" s="65">
        <f t="shared" si="2"/>
        <v>1.23627</v>
      </c>
      <c r="K10" s="65">
        <f t="shared" si="3"/>
        <v>1.8544049999999999</v>
      </c>
    </row>
    <row r="11" spans="1:11" ht="15">
      <c r="A11" s="66">
        <v>8</v>
      </c>
      <c r="B11" s="66" t="s">
        <v>184</v>
      </c>
      <c r="C11" s="90" t="s">
        <v>124</v>
      </c>
      <c r="D11" s="67" t="s">
        <v>186</v>
      </c>
      <c r="E11" s="64">
        <v>30</v>
      </c>
      <c r="F11" s="64">
        <v>30</v>
      </c>
      <c r="G11" s="64">
        <v>3</v>
      </c>
      <c r="H11" s="95">
        <f t="shared" si="0"/>
        <v>2235.8700000000003</v>
      </c>
      <c r="I11" s="95">
        <f t="shared" si="1"/>
        <v>1.1179350000000001</v>
      </c>
      <c r="J11" s="65">
        <f t="shared" si="2"/>
        <v>2.2358700000000002</v>
      </c>
      <c r="K11" s="65">
        <f t="shared" si="3"/>
        <v>3.3538050000000004</v>
      </c>
    </row>
    <row r="12" spans="1:11" ht="15">
      <c r="A12" s="66">
        <v>9</v>
      </c>
      <c r="B12" s="66" t="s">
        <v>184</v>
      </c>
      <c r="C12" s="90" t="s">
        <v>125</v>
      </c>
      <c r="D12" s="67" t="s">
        <v>186</v>
      </c>
      <c r="E12" s="64">
        <v>30</v>
      </c>
      <c r="F12" s="64">
        <v>30</v>
      </c>
      <c r="G12" s="64">
        <v>3</v>
      </c>
      <c r="H12" s="95">
        <f t="shared" si="0"/>
        <v>2235.8700000000003</v>
      </c>
      <c r="I12" s="95">
        <f t="shared" si="1"/>
        <v>1.1179350000000001</v>
      </c>
      <c r="J12" s="65">
        <f t="shared" si="2"/>
        <v>2.2358700000000002</v>
      </c>
      <c r="K12" s="65">
        <f t="shared" si="3"/>
        <v>3.3538050000000004</v>
      </c>
    </row>
    <row r="13" spans="1:11" ht="15">
      <c r="A13" s="66">
        <v>10</v>
      </c>
      <c r="B13" s="66" t="s">
        <v>184</v>
      </c>
      <c r="C13" s="90" t="s">
        <v>126</v>
      </c>
      <c r="D13" s="67" t="s">
        <v>186</v>
      </c>
      <c r="E13" s="64">
        <v>30</v>
      </c>
      <c r="F13" s="64">
        <v>30</v>
      </c>
      <c r="G13" s="64">
        <v>3</v>
      </c>
      <c r="H13" s="95">
        <f t="shared" si="0"/>
        <v>2235.8700000000003</v>
      </c>
      <c r="I13" s="95">
        <f t="shared" si="1"/>
        <v>1.1179350000000001</v>
      </c>
      <c r="J13" s="65">
        <f t="shared" si="2"/>
        <v>2.2358700000000002</v>
      </c>
      <c r="K13" s="65">
        <f t="shared" si="3"/>
        <v>3.3538050000000004</v>
      </c>
    </row>
    <row r="14" spans="1:11" ht="15">
      <c r="A14" s="66">
        <v>11</v>
      </c>
      <c r="B14" s="66" t="s">
        <v>184</v>
      </c>
      <c r="C14" s="90" t="s">
        <v>127</v>
      </c>
      <c r="D14" s="67" t="s">
        <v>187</v>
      </c>
      <c r="E14" s="64">
        <v>40</v>
      </c>
      <c r="F14" s="64">
        <v>40</v>
      </c>
      <c r="G14" s="64">
        <v>3</v>
      </c>
      <c r="H14" s="95">
        <f t="shared" si="0"/>
        <v>4173.869999999999</v>
      </c>
      <c r="I14" s="95">
        <f t="shared" si="1"/>
        <v>2.086935</v>
      </c>
      <c r="J14" s="65">
        <f t="shared" si="2"/>
        <v>4.17387</v>
      </c>
      <c r="K14" s="65">
        <f t="shared" si="3"/>
        <v>6.2608049999999995</v>
      </c>
    </row>
    <row r="15" spans="1:11" ht="15">
      <c r="A15" s="66">
        <v>12</v>
      </c>
      <c r="B15" s="66" t="s">
        <v>184</v>
      </c>
      <c r="C15" s="90" t="s">
        <v>128</v>
      </c>
      <c r="D15" s="67" t="s">
        <v>187</v>
      </c>
      <c r="E15" s="64">
        <v>40</v>
      </c>
      <c r="F15" s="64">
        <v>40</v>
      </c>
      <c r="G15" s="64">
        <v>3</v>
      </c>
      <c r="H15" s="95">
        <f t="shared" si="0"/>
        <v>4173.869999999999</v>
      </c>
      <c r="I15" s="95">
        <f t="shared" si="1"/>
        <v>2.086935</v>
      </c>
      <c r="J15" s="65">
        <f t="shared" si="2"/>
        <v>4.17387</v>
      </c>
      <c r="K15" s="65">
        <f t="shared" si="3"/>
        <v>6.2608049999999995</v>
      </c>
    </row>
    <row r="16" spans="1:11" ht="15">
      <c r="A16" s="66">
        <v>13</v>
      </c>
      <c r="B16" s="66" t="s">
        <v>184</v>
      </c>
      <c r="C16" s="90" t="s">
        <v>129</v>
      </c>
      <c r="D16" s="68" t="s">
        <v>186</v>
      </c>
      <c r="E16" s="64">
        <v>30</v>
      </c>
      <c r="F16" s="64">
        <v>30</v>
      </c>
      <c r="G16" s="64">
        <v>3</v>
      </c>
      <c r="H16" s="95">
        <f t="shared" si="0"/>
        <v>2235.8700000000003</v>
      </c>
      <c r="I16" s="95">
        <f t="shared" si="1"/>
        <v>1.1179350000000001</v>
      </c>
      <c r="J16" s="65">
        <f t="shared" si="2"/>
        <v>2.2358700000000002</v>
      </c>
      <c r="K16" s="65">
        <f t="shared" si="3"/>
        <v>3.3538050000000004</v>
      </c>
    </row>
    <row r="17" spans="1:11" ht="15">
      <c r="A17" s="66">
        <v>14</v>
      </c>
      <c r="B17" s="66" t="s">
        <v>184</v>
      </c>
      <c r="C17" s="90" t="s">
        <v>130</v>
      </c>
      <c r="D17" s="68" t="s">
        <v>185</v>
      </c>
      <c r="E17" s="64">
        <v>23</v>
      </c>
      <c r="F17" s="64">
        <v>23</v>
      </c>
      <c r="G17" s="64">
        <v>3</v>
      </c>
      <c r="H17" s="95">
        <f t="shared" si="0"/>
        <v>1236.27</v>
      </c>
      <c r="I17" s="95">
        <f t="shared" si="1"/>
        <v>0.618135</v>
      </c>
      <c r="J17" s="65">
        <f t="shared" si="2"/>
        <v>1.23627</v>
      </c>
      <c r="K17" s="65">
        <f t="shared" si="3"/>
        <v>1.8544049999999999</v>
      </c>
    </row>
    <row r="18" spans="1:11" ht="15">
      <c r="A18" s="66">
        <v>15</v>
      </c>
      <c r="B18" s="66" t="s">
        <v>184</v>
      </c>
      <c r="C18" s="90" t="s">
        <v>131</v>
      </c>
      <c r="D18" s="68" t="s">
        <v>186</v>
      </c>
      <c r="E18" s="64">
        <v>30</v>
      </c>
      <c r="F18" s="64">
        <v>30</v>
      </c>
      <c r="G18" s="64">
        <v>3</v>
      </c>
      <c r="H18" s="95">
        <f t="shared" si="0"/>
        <v>2235.8700000000003</v>
      </c>
      <c r="I18" s="95">
        <f t="shared" si="1"/>
        <v>1.1179350000000001</v>
      </c>
      <c r="J18" s="65">
        <f t="shared" si="2"/>
        <v>2.2358700000000002</v>
      </c>
      <c r="K18" s="65">
        <f t="shared" si="3"/>
        <v>3.3538050000000004</v>
      </c>
    </row>
    <row r="19" spans="1:11" ht="15">
      <c r="A19" s="66">
        <v>16</v>
      </c>
      <c r="B19" s="66" t="s">
        <v>184</v>
      </c>
      <c r="C19" s="90" t="s">
        <v>132</v>
      </c>
      <c r="D19" s="68" t="s">
        <v>185</v>
      </c>
      <c r="E19" s="64">
        <v>23</v>
      </c>
      <c r="F19" s="64">
        <v>23</v>
      </c>
      <c r="G19" s="64">
        <v>3</v>
      </c>
      <c r="H19" s="95">
        <f t="shared" si="0"/>
        <v>1236.27</v>
      </c>
      <c r="I19" s="95">
        <f t="shared" si="1"/>
        <v>0.618135</v>
      </c>
      <c r="J19" s="65">
        <f t="shared" si="2"/>
        <v>1.23627</v>
      </c>
      <c r="K19" s="65">
        <f t="shared" si="3"/>
        <v>1.8544049999999999</v>
      </c>
    </row>
    <row r="20" spans="1:11" ht="15">
      <c r="A20" s="66">
        <v>17</v>
      </c>
      <c r="B20" s="66" t="s">
        <v>184</v>
      </c>
      <c r="C20" s="90" t="s">
        <v>133</v>
      </c>
      <c r="D20" s="68" t="s">
        <v>186</v>
      </c>
      <c r="E20" s="64">
        <v>30</v>
      </c>
      <c r="F20" s="64">
        <v>30</v>
      </c>
      <c r="G20" s="64">
        <v>3</v>
      </c>
      <c r="H20" s="95">
        <f t="shared" si="0"/>
        <v>2235.8700000000003</v>
      </c>
      <c r="I20" s="95">
        <f t="shared" si="1"/>
        <v>1.1179350000000001</v>
      </c>
      <c r="J20" s="65">
        <f t="shared" si="2"/>
        <v>2.2358700000000002</v>
      </c>
      <c r="K20" s="65">
        <f t="shared" si="3"/>
        <v>3.3538050000000004</v>
      </c>
    </row>
    <row r="21" spans="1:11" ht="15">
      <c r="A21" s="66">
        <v>18</v>
      </c>
      <c r="B21" s="66" t="s">
        <v>184</v>
      </c>
      <c r="C21" s="90" t="s">
        <v>134</v>
      </c>
      <c r="D21" s="68" t="s">
        <v>186</v>
      </c>
      <c r="E21" s="64">
        <v>30</v>
      </c>
      <c r="F21" s="64">
        <v>30</v>
      </c>
      <c r="G21" s="64">
        <v>3</v>
      </c>
      <c r="H21" s="95">
        <f t="shared" si="0"/>
        <v>2235.8700000000003</v>
      </c>
      <c r="I21" s="95">
        <f t="shared" si="1"/>
        <v>1.1179350000000001</v>
      </c>
      <c r="J21" s="65">
        <f t="shared" si="2"/>
        <v>2.2358700000000002</v>
      </c>
      <c r="K21" s="65">
        <f t="shared" si="3"/>
        <v>3.3538050000000004</v>
      </c>
    </row>
    <row r="22" spans="1:11" ht="15">
      <c r="A22" s="66">
        <v>19</v>
      </c>
      <c r="B22" s="66" t="s">
        <v>184</v>
      </c>
      <c r="C22" s="90" t="s">
        <v>135</v>
      </c>
      <c r="D22" s="68" t="s">
        <v>185</v>
      </c>
      <c r="E22" s="64">
        <v>23</v>
      </c>
      <c r="F22" s="64">
        <v>23</v>
      </c>
      <c r="G22" s="64">
        <v>3</v>
      </c>
      <c r="H22" s="95">
        <f t="shared" si="0"/>
        <v>1236.27</v>
      </c>
      <c r="I22" s="95">
        <f t="shared" si="1"/>
        <v>0.618135</v>
      </c>
      <c r="J22" s="65">
        <f t="shared" si="2"/>
        <v>1.23627</v>
      </c>
      <c r="K22" s="65">
        <f t="shared" si="3"/>
        <v>1.8544049999999999</v>
      </c>
    </row>
    <row r="23" spans="1:11" ht="15">
      <c r="A23" s="66">
        <v>20</v>
      </c>
      <c r="B23" s="66" t="s">
        <v>184</v>
      </c>
      <c r="C23" s="90" t="s">
        <v>136</v>
      </c>
      <c r="D23" s="68" t="s">
        <v>186</v>
      </c>
      <c r="E23" s="64">
        <v>30</v>
      </c>
      <c r="F23" s="64">
        <v>30</v>
      </c>
      <c r="G23" s="64">
        <v>3</v>
      </c>
      <c r="H23" s="95">
        <f t="shared" si="0"/>
        <v>2235.8700000000003</v>
      </c>
      <c r="I23" s="95">
        <f t="shared" si="1"/>
        <v>1.1179350000000001</v>
      </c>
      <c r="J23" s="65">
        <f t="shared" si="2"/>
        <v>2.2358700000000002</v>
      </c>
      <c r="K23" s="65">
        <f t="shared" si="3"/>
        <v>3.3538050000000004</v>
      </c>
    </row>
    <row r="24" spans="1:11" ht="15.75">
      <c r="A24" s="66">
        <v>21</v>
      </c>
      <c r="B24" s="66" t="s">
        <v>184</v>
      </c>
      <c r="C24" s="69" t="s">
        <v>137</v>
      </c>
      <c r="D24" s="68" t="s">
        <v>186</v>
      </c>
      <c r="E24" s="64">
        <v>30</v>
      </c>
      <c r="F24" s="64">
        <v>30</v>
      </c>
      <c r="G24" s="64">
        <v>3</v>
      </c>
      <c r="H24" s="95">
        <f t="shared" si="0"/>
        <v>2235.8700000000003</v>
      </c>
      <c r="I24" s="95">
        <f t="shared" si="1"/>
        <v>1.1179350000000001</v>
      </c>
      <c r="J24" s="65">
        <f t="shared" si="2"/>
        <v>2.2358700000000002</v>
      </c>
      <c r="K24" s="65">
        <f t="shared" si="3"/>
        <v>3.3538050000000004</v>
      </c>
    </row>
    <row r="25" spans="1:11" ht="15.75">
      <c r="A25" s="66">
        <v>22</v>
      </c>
      <c r="B25" s="66" t="s">
        <v>184</v>
      </c>
      <c r="C25" s="69" t="s">
        <v>138</v>
      </c>
      <c r="D25" s="69" t="s">
        <v>186</v>
      </c>
      <c r="E25" s="64">
        <v>30</v>
      </c>
      <c r="F25" s="64">
        <v>30</v>
      </c>
      <c r="G25" s="64">
        <v>3</v>
      </c>
      <c r="H25" s="95">
        <f t="shared" si="0"/>
        <v>2235.8700000000003</v>
      </c>
      <c r="I25" s="95">
        <f t="shared" si="1"/>
        <v>1.1179350000000001</v>
      </c>
      <c r="J25" s="65">
        <f t="shared" si="2"/>
        <v>2.2358700000000002</v>
      </c>
      <c r="K25" s="65">
        <f t="shared" si="3"/>
        <v>3.3538050000000004</v>
      </c>
    </row>
    <row r="26" spans="1:11" ht="15.75">
      <c r="A26" s="66">
        <v>23</v>
      </c>
      <c r="B26" s="66" t="s">
        <v>184</v>
      </c>
      <c r="C26" s="69" t="s">
        <v>139</v>
      </c>
      <c r="D26" s="69" t="s">
        <v>186</v>
      </c>
      <c r="E26" s="64">
        <v>30</v>
      </c>
      <c r="F26" s="64">
        <v>30</v>
      </c>
      <c r="G26" s="64">
        <v>3</v>
      </c>
      <c r="H26" s="95">
        <f t="shared" si="0"/>
        <v>2235.8700000000003</v>
      </c>
      <c r="I26" s="95">
        <f t="shared" si="1"/>
        <v>1.1179350000000001</v>
      </c>
      <c r="J26" s="65">
        <f t="shared" si="2"/>
        <v>2.2358700000000002</v>
      </c>
      <c r="K26" s="65">
        <f t="shared" si="3"/>
        <v>3.3538050000000004</v>
      </c>
    </row>
    <row r="27" spans="1:11" ht="15">
      <c r="A27" s="66">
        <v>24</v>
      </c>
      <c r="B27" s="66" t="s">
        <v>184</v>
      </c>
      <c r="C27" s="90" t="s">
        <v>140</v>
      </c>
      <c r="D27" s="68" t="s">
        <v>186</v>
      </c>
      <c r="E27" s="64">
        <v>30</v>
      </c>
      <c r="F27" s="64">
        <v>30</v>
      </c>
      <c r="G27" s="64">
        <v>3</v>
      </c>
      <c r="H27" s="95">
        <f t="shared" si="0"/>
        <v>2235.8700000000003</v>
      </c>
      <c r="I27" s="95">
        <f t="shared" si="1"/>
        <v>1.1179350000000001</v>
      </c>
      <c r="J27" s="65">
        <f t="shared" si="2"/>
        <v>2.2358700000000002</v>
      </c>
      <c r="K27" s="65">
        <f t="shared" si="3"/>
        <v>3.3538050000000004</v>
      </c>
    </row>
    <row r="28" spans="1:11" ht="15">
      <c r="A28" s="66">
        <v>25</v>
      </c>
      <c r="B28" s="66" t="s">
        <v>184</v>
      </c>
      <c r="C28" s="90" t="s">
        <v>141</v>
      </c>
      <c r="D28" s="68" t="s">
        <v>186</v>
      </c>
      <c r="E28" s="64">
        <v>30</v>
      </c>
      <c r="F28" s="64">
        <v>30</v>
      </c>
      <c r="G28" s="64">
        <v>3</v>
      </c>
      <c r="H28" s="95">
        <f t="shared" si="0"/>
        <v>2235.8700000000003</v>
      </c>
      <c r="I28" s="95">
        <f t="shared" si="1"/>
        <v>1.1179350000000001</v>
      </c>
      <c r="J28" s="65">
        <f t="shared" si="2"/>
        <v>2.2358700000000002</v>
      </c>
      <c r="K28" s="65">
        <f t="shared" si="3"/>
        <v>3.3538050000000004</v>
      </c>
    </row>
    <row r="29" spans="1:11" ht="15">
      <c r="A29" s="66">
        <v>26</v>
      </c>
      <c r="B29" s="66" t="s">
        <v>184</v>
      </c>
      <c r="C29" s="90" t="s">
        <v>142</v>
      </c>
      <c r="D29" s="68" t="s">
        <v>186</v>
      </c>
      <c r="E29" s="64">
        <v>30</v>
      </c>
      <c r="F29" s="64">
        <v>30</v>
      </c>
      <c r="G29" s="64">
        <v>3</v>
      </c>
      <c r="H29" s="95">
        <f t="shared" si="0"/>
        <v>2235.8700000000003</v>
      </c>
      <c r="I29" s="95">
        <f t="shared" si="1"/>
        <v>1.1179350000000001</v>
      </c>
      <c r="J29" s="65">
        <f t="shared" si="2"/>
        <v>2.2358700000000002</v>
      </c>
      <c r="K29" s="65">
        <f t="shared" si="3"/>
        <v>3.3538050000000004</v>
      </c>
    </row>
    <row r="30" spans="1:11" ht="15">
      <c r="A30" s="66">
        <v>27</v>
      </c>
      <c r="B30" s="66" t="s">
        <v>184</v>
      </c>
      <c r="C30" s="90" t="s">
        <v>143</v>
      </c>
      <c r="D30" s="68" t="s">
        <v>187</v>
      </c>
      <c r="E30" s="64">
        <v>40</v>
      </c>
      <c r="F30" s="64">
        <v>40</v>
      </c>
      <c r="G30" s="64">
        <v>3</v>
      </c>
      <c r="H30" s="95">
        <f t="shared" si="0"/>
        <v>4173.869999999999</v>
      </c>
      <c r="I30" s="95">
        <f t="shared" si="1"/>
        <v>2.086935</v>
      </c>
      <c r="J30" s="65">
        <f t="shared" si="2"/>
        <v>4.17387</v>
      </c>
      <c r="K30" s="65">
        <f t="shared" si="3"/>
        <v>6.2608049999999995</v>
      </c>
    </row>
    <row r="31" spans="1:11" ht="15">
      <c r="A31" s="66">
        <v>28</v>
      </c>
      <c r="B31" s="66" t="s">
        <v>184</v>
      </c>
      <c r="C31" s="90" t="s">
        <v>144</v>
      </c>
      <c r="D31" s="68" t="s">
        <v>187</v>
      </c>
      <c r="E31" s="64">
        <v>40</v>
      </c>
      <c r="F31" s="64">
        <v>40</v>
      </c>
      <c r="G31" s="64">
        <v>3</v>
      </c>
      <c r="H31" s="95">
        <f t="shared" si="0"/>
        <v>4173.869999999999</v>
      </c>
      <c r="I31" s="95">
        <f t="shared" si="1"/>
        <v>2.086935</v>
      </c>
      <c r="J31" s="65">
        <f t="shared" si="2"/>
        <v>4.17387</v>
      </c>
      <c r="K31" s="65">
        <f t="shared" si="3"/>
        <v>6.2608049999999995</v>
      </c>
    </row>
    <row r="32" spans="1:11" ht="15">
      <c r="A32" s="66">
        <v>29</v>
      </c>
      <c r="B32" s="66" t="s">
        <v>184</v>
      </c>
      <c r="C32" s="90" t="s">
        <v>145</v>
      </c>
      <c r="D32" s="68" t="s">
        <v>186</v>
      </c>
      <c r="E32" s="64">
        <v>30</v>
      </c>
      <c r="F32" s="64">
        <v>30</v>
      </c>
      <c r="G32" s="64">
        <v>3</v>
      </c>
      <c r="H32" s="95">
        <f t="shared" si="0"/>
        <v>2235.8700000000003</v>
      </c>
      <c r="I32" s="95">
        <f t="shared" si="1"/>
        <v>1.1179350000000001</v>
      </c>
      <c r="J32" s="65">
        <f t="shared" si="2"/>
        <v>2.2358700000000002</v>
      </c>
      <c r="K32" s="65">
        <f t="shared" si="3"/>
        <v>3.3538050000000004</v>
      </c>
    </row>
    <row r="33" spans="1:11" ht="15">
      <c r="A33" s="66">
        <v>30</v>
      </c>
      <c r="B33" s="66" t="s">
        <v>184</v>
      </c>
      <c r="C33" s="90" t="s">
        <v>145</v>
      </c>
      <c r="D33" s="68" t="s">
        <v>187</v>
      </c>
      <c r="E33" s="64">
        <v>40</v>
      </c>
      <c r="F33" s="64">
        <v>40</v>
      </c>
      <c r="G33" s="64">
        <v>3</v>
      </c>
      <c r="H33" s="95">
        <f t="shared" si="0"/>
        <v>4173.869999999999</v>
      </c>
      <c r="I33" s="95">
        <f t="shared" si="1"/>
        <v>2.086935</v>
      </c>
      <c r="J33" s="65">
        <f t="shared" si="2"/>
        <v>4.17387</v>
      </c>
      <c r="K33" s="65">
        <f t="shared" si="3"/>
        <v>6.2608049999999995</v>
      </c>
    </row>
    <row r="34" spans="1:11" ht="15">
      <c r="A34" s="66">
        <v>31</v>
      </c>
      <c r="B34" s="66" t="s">
        <v>184</v>
      </c>
      <c r="C34" s="90" t="s">
        <v>146</v>
      </c>
      <c r="D34" s="68" t="s">
        <v>185</v>
      </c>
      <c r="E34" s="64">
        <v>23</v>
      </c>
      <c r="F34" s="64">
        <v>23</v>
      </c>
      <c r="G34" s="64">
        <v>3</v>
      </c>
      <c r="H34" s="95">
        <f t="shared" si="0"/>
        <v>1236.27</v>
      </c>
      <c r="I34" s="95">
        <f t="shared" si="1"/>
        <v>0.618135</v>
      </c>
      <c r="J34" s="65">
        <f t="shared" si="2"/>
        <v>1.23627</v>
      </c>
      <c r="K34" s="65">
        <f t="shared" si="3"/>
        <v>1.8544049999999999</v>
      </c>
    </row>
    <row r="35" spans="1:11" ht="15">
      <c r="A35" s="66">
        <v>32</v>
      </c>
      <c r="B35" s="66" t="s">
        <v>184</v>
      </c>
      <c r="C35" s="90" t="s">
        <v>147</v>
      </c>
      <c r="D35" s="68" t="s">
        <v>185</v>
      </c>
      <c r="E35" s="64">
        <v>23</v>
      </c>
      <c r="F35" s="64">
        <v>23</v>
      </c>
      <c r="G35" s="64">
        <v>3</v>
      </c>
      <c r="H35" s="95">
        <f t="shared" si="0"/>
        <v>1236.27</v>
      </c>
      <c r="I35" s="95">
        <f t="shared" si="1"/>
        <v>0.618135</v>
      </c>
      <c r="J35" s="65">
        <f t="shared" si="2"/>
        <v>1.23627</v>
      </c>
      <c r="K35" s="65">
        <f t="shared" si="3"/>
        <v>1.8544049999999999</v>
      </c>
    </row>
    <row r="36" spans="1:11" ht="15">
      <c r="A36" s="66">
        <v>33</v>
      </c>
      <c r="B36" s="66" t="s">
        <v>184</v>
      </c>
      <c r="C36" s="90" t="s">
        <v>148</v>
      </c>
      <c r="D36" s="67" t="s">
        <v>185</v>
      </c>
      <c r="E36" s="64">
        <v>23</v>
      </c>
      <c r="F36" s="64">
        <v>23</v>
      </c>
      <c r="G36" s="64">
        <v>3</v>
      </c>
      <c r="H36" s="95">
        <f aca="true" t="shared" si="4" ref="H36:H67">(E36+(E36-(2*G36*0.1)*(G36/0.3-1)))/2*(F36+(F36-(2*G36*0.1)*(G36/0.3-1)))/2*G36</f>
        <v>1236.27</v>
      </c>
      <c r="I36" s="95">
        <f t="shared" si="1"/>
        <v>0.618135</v>
      </c>
      <c r="J36" s="65">
        <f t="shared" si="2"/>
        <v>1.23627</v>
      </c>
      <c r="K36" s="65">
        <f t="shared" si="3"/>
        <v>1.8544049999999999</v>
      </c>
    </row>
    <row r="37" spans="1:11" ht="15">
      <c r="A37" s="66">
        <v>34</v>
      </c>
      <c r="B37" s="66" t="s">
        <v>184</v>
      </c>
      <c r="C37" s="90" t="s">
        <v>148</v>
      </c>
      <c r="D37" s="67" t="s">
        <v>185</v>
      </c>
      <c r="E37" s="64">
        <v>23</v>
      </c>
      <c r="F37" s="64">
        <v>23</v>
      </c>
      <c r="G37" s="64">
        <v>3</v>
      </c>
      <c r="H37" s="95">
        <f t="shared" si="4"/>
        <v>1236.27</v>
      </c>
      <c r="I37" s="95">
        <f t="shared" si="1"/>
        <v>0.618135</v>
      </c>
      <c r="J37" s="65">
        <f t="shared" si="2"/>
        <v>1.23627</v>
      </c>
      <c r="K37" s="65">
        <f t="shared" si="3"/>
        <v>1.8544049999999999</v>
      </c>
    </row>
    <row r="38" spans="1:11" ht="15">
      <c r="A38" s="66">
        <v>35</v>
      </c>
      <c r="B38" s="66" t="s">
        <v>184</v>
      </c>
      <c r="C38" s="90" t="s">
        <v>149</v>
      </c>
      <c r="D38" s="67" t="s">
        <v>185</v>
      </c>
      <c r="E38" s="64">
        <v>23</v>
      </c>
      <c r="F38" s="64">
        <v>23</v>
      </c>
      <c r="G38" s="64">
        <v>3</v>
      </c>
      <c r="H38" s="95">
        <f t="shared" si="4"/>
        <v>1236.27</v>
      </c>
      <c r="I38" s="95">
        <f t="shared" si="1"/>
        <v>0.618135</v>
      </c>
      <c r="J38" s="65">
        <f t="shared" si="2"/>
        <v>1.23627</v>
      </c>
      <c r="K38" s="65">
        <f t="shared" si="3"/>
        <v>1.8544049999999999</v>
      </c>
    </row>
    <row r="39" spans="1:11" ht="15">
      <c r="A39" s="66">
        <v>36</v>
      </c>
      <c r="B39" s="66" t="s">
        <v>184</v>
      </c>
      <c r="C39" s="90" t="s">
        <v>149</v>
      </c>
      <c r="D39" s="67" t="s">
        <v>187</v>
      </c>
      <c r="E39" s="64">
        <v>40</v>
      </c>
      <c r="F39" s="64">
        <v>40</v>
      </c>
      <c r="G39" s="64">
        <v>3</v>
      </c>
      <c r="H39" s="95">
        <f t="shared" si="4"/>
        <v>4173.869999999999</v>
      </c>
      <c r="I39" s="95">
        <f t="shared" si="1"/>
        <v>2.086935</v>
      </c>
      <c r="J39" s="65">
        <f t="shared" si="2"/>
        <v>4.17387</v>
      </c>
      <c r="K39" s="65">
        <f t="shared" si="3"/>
        <v>6.2608049999999995</v>
      </c>
    </row>
    <row r="40" spans="1:11" ht="15">
      <c r="A40" s="66">
        <v>37</v>
      </c>
      <c r="B40" s="66" t="s">
        <v>184</v>
      </c>
      <c r="C40" s="90" t="s">
        <v>150</v>
      </c>
      <c r="D40" s="67" t="s">
        <v>186</v>
      </c>
      <c r="E40" s="64">
        <v>30</v>
      </c>
      <c r="F40" s="64">
        <v>30</v>
      </c>
      <c r="G40" s="64">
        <v>3</v>
      </c>
      <c r="H40" s="95">
        <f t="shared" si="4"/>
        <v>2235.8700000000003</v>
      </c>
      <c r="I40" s="95">
        <f t="shared" si="1"/>
        <v>1.1179350000000001</v>
      </c>
      <c r="J40" s="65">
        <f t="shared" si="2"/>
        <v>2.2358700000000002</v>
      </c>
      <c r="K40" s="65">
        <f t="shared" si="3"/>
        <v>3.3538050000000004</v>
      </c>
    </row>
    <row r="41" spans="1:11" ht="15">
      <c r="A41" s="66">
        <v>38</v>
      </c>
      <c r="B41" s="66" t="s">
        <v>184</v>
      </c>
      <c r="C41" s="90" t="s">
        <v>151</v>
      </c>
      <c r="D41" s="67" t="s">
        <v>186</v>
      </c>
      <c r="E41" s="64">
        <v>30</v>
      </c>
      <c r="F41" s="64">
        <v>30</v>
      </c>
      <c r="G41" s="64">
        <v>3</v>
      </c>
      <c r="H41" s="95">
        <f t="shared" si="4"/>
        <v>2235.8700000000003</v>
      </c>
      <c r="I41" s="95">
        <f t="shared" si="1"/>
        <v>1.1179350000000001</v>
      </c>
      <c r="J41" s="65">
        <f t="shared" si="2"/>
        <v>2.2358700000000002</v>
      </c>
      <c r="K41" s="65">
        <f t="shared" si="3"/>
        <v>3.3538050000000004</v>
      </c>
    </row>
    <row r="42" spans="1:11" ht="15">
      <c r="A42" s="66">
        <v>39</v>
      </c>
      <c r="B42" s="66" t="s">
        <v>184</v>
      </c>
      <c r="C42" s="90" t="s">
        <v>152</v>
      </c>
      <c r="D42" s="67" t="s">
        <v>187</v>
      </c>
      <c r="E42" s="64">
        <v>40</v>
      </c>
      <c r="F42" s="64">
        <v>40</v>
      </c>
      <c r="G42" s="64">
        <v>3</v>
      </c>
      <c r="H42" s="95">
        <f t="shared" si="4"/>
        <v>4173.869999999999</v>
      </c>
      <c r="I42" s="95">
        <f t="shared" si="1"/>
        <v>2.086935</v>
      </c>
      <c r="J42" s="65">
        <f t="shared" si="2"/>
        <v>4.17387</v>
      </c>
      <c r="K42" s="65">
        <f t="shared" si="3"/>
        <v>6.2608049999999995</v>
      </c>
    </row>
    <row r="43" spans="1:11" ht="15">
      <c r="A43" s="66">
        <v>40</v>
      </c>
      <c r="B43" s="66" t="s">
        <v>184</v>
      </c>
      <c r="C43" s="90" t="s">
        <v>153</v>
      </c>
      <c r="D43" s="67" t="s">
        <v>186</v>
      </c>
      <c r="E43" s="64">
        <v>30</v>
      </c>
      <c r="F43" s="64">
        <v>30</v>
      </c>
      <c r="G43" s="64">
        <v>3</v>
      </c>
      <c r="H43" s="95">
        <f t="shared" si="4"/>
        <v>2235.8700000000003</v>
      </c>
      <c r="I43" s="95">
        <f t="shared" si="1"/>
        <v>1.1179350000000001</v>
      </c>
      <c r="J43" s="65">
        <f t="shared" si="2"/>
        <v>2.2358700000000002</v>
      </c>
      <c r="K43" s="65">
        <f t="shared" si="3"/>
        <v>3.3538050000000004</v>
      </c>
    </row>
    <row r="44" spans="1:11" ht="15">
      <c r="A44" s="66">
        <v>41</v>
      </c>
      <c r="B44" s="66" t="s">
        <v>184</v>
      </c>
      <c r="C44" s="90" t="s">
        <v>154</v>
      </c>
      <c r="D44" s="67" t="s">
        <v>186</v>
      </c>
      <c r="E44" s="64">
        <v>30</v>
      </c>
      <c r="F44" s="64">
        <v>30</v>
      </c>
      <c r="G44" s="64">
        <v>3</v>
      </c>
      <c r="H44" s="95">
        <f t="shared" si="4"/>
        <v>2235.8700000000003</v>
      </c>
      <c r="I44" s="95">
        <f t="shared" si="1"/>
        <v>1.1179350000000001</v>
      </c>
      <c r="J44" s="65">
        <f t="shared" si="2"/>
        <v>2.2358700000000002</v>
      </c>
      <c r="K44" s="65">
        <f t="shared" si="3"/>
        <v>3.3538050000000004</v>
      </c>
    </row>
    <row r="45" spans="1:11" ht="15">
      <c r="A45" s="66">
        <v>42</v>
      </c>
      <c r="B45" s="66" t="s">
        <v>184</v>
      </c>
      <c r="C45" s="90" t="s">
        <v>155</v>
      </c>
      <c r="D45" s="67" t="s">
        <v>185</v>
      </c>
      <c r="E45" s="64">
        <v>23</v>
      </c>
      <c r="F45" s="64">
        <v>23</v>
      </c>
      <c r="G45" s="64">
        <v>3</v>
      </c>
      <c r="H45" s="95">
        <f t="shared" si="4"/>
        <v>1236.27</v>
      </c>
      <c r="I45" s="95">
        <f t="shared" si="1"/>
        <v>0.618135</v>
      </c>
      <c r="J45" s="65">
        <f t="shared" si="2"/>
        <v>1.23627</v>
      </c>
      <c r="K45" s="65">
        <f t="shared" si="3"/>
        <v>1.8544049999999999</v>
      </c>
    </row>
    <row r="46" spans="1:11" ht="15">
      <c r="A46" s="66">
        <v>43</v>
      </c>
      <c r="B46" s="66" t="s">
        <v>184</v>
      </c>
      <c r="C46" s="90" t="s">
        <v>156</v>
      </c>
      <c r="D46" s="67" t="s">
        <v>185</v>
      </c>
      <c r="E46" s="64">
        <v>23</v>
      </c>
      <c r="F46" s="64">
        <v>23</v>
      </c>
      <c r="G46" s="64">
        <v>3</v>
      </c>
      <c r="H46" s="95">
        <f t="shared" si="4"/>
        <v>1236.27</v>
      </c>
      <c r="I46" s="95">
        <f t="shared" si="1"/>
        <v>0.618135</v>
      </c>
      <c r="J46" s="65">
        <f t="shared" si="2"/>
        <v>1.23627</v>
      </c>
      <c r="K46" s="65">
        <f t="shared" si="3"/>
        <v>1.8544049999999999</v>
      </c>
    </row>
    <row r="47" spans="1:11" ht="15">
      <c r="A47" s="66">
        <v>44</v>
      </c>
      <c r="B47" s="66" t="s">
        <v>184</v>
      </c>
      <c r="C47" s="90" t="s">
        <v>157</v>
      </c>
      <c r="D47" s="67" t="s">
        <v>186</v>
      </c>
      <c r="E47" s="64">
        <v>30</v>
      </c>
      <c r="F47" s="64">
        <v>30</v>
      </c>
      <c r="G47" s="64">
        <v>3</v>
      </c>
      <c r="H47" s="95">
        <f t="shared" si="4"/>
        <v>2235.8700000000003</v>
      </c>
      <c r="I47" s="95">
        <f t="shared" si="1"/>
        <v>1.1179350000000001</v>
      </c>
      <c r="J47" s="65">
        <f t="shared" si="2"/>
        <v>2.2358700000000002</v>
      </c>
      <c r="K47" s="65">
        <f t="shared" si="3"/>
        <v>3.3538050000000004</v>
      </c>
    </row>
    <row r="48" spans="1:11" ht="15">
      <c r="A48" s="66">
        <v>45</v>
      </c>
      <c r="B48" s="66" t="s">
        <v>184</v>
      </c>
      <c r="C48" s="90" t="s">
        <v>158</v>
      </c>
      <c r="D48" s="67" t="s">
        <v>186</v>
      </c>
      <c r="E48" s="64">
        <v>30</v>
      </c>
      <c r="F48" s="64">
        <v>30</v>
      </c>
      <c r="G48" s="64">
        <v>3</v>
      </c>
      <c r="H48" s="95">
        <f t="shared" si="4"/>
        <v>2235.8700000000003</v>
      </c>
      <c r="I48" s="95">
        <f t="shared" si="1"/>
        <v>1.1179350000000001</v>
      </c>
      <c r="J48" s="65">
        <f t="shared" si="2"/>
        <v>2.2358700000000002</v>
      </c>
      <c r="K48" s="65">
        <f t="shared" si="3"/>
        <v>3.3538050000000004</v>
      </c>
    </row>
    <row r="49" spans="1:11" ht="15">
      <c r="A49" s="66">
        <v>46</v>
      </c>
      <c r="B49" s="66" t="s">
        <v>184</v>
      </c>
      <c r="C49" s="90" t="s">
        <v>159</v>
      </c>
      <c r="D49" s="67" t="s">
        <v>185</v>
      </c>
      <c r="E49" s="64">
        <v>23</v>
      </c>
      <c r="F49" s="64">
        <v>23</v>
      </c>
      <c r="G49" s="64">
        <v>3</v>
      </c>
      <c r="H49" s="95">
        <f t="shared" si="4"/>
        <v>1236.27</v>
      </c>
      <c r="I49" s="95">
        <f t="shared" si="1"/>
        <v>0.618135</v>
      </c>
      <c r="J49" s="65">
        <f t="shared" si="2"/>
        <v>1.23627</v>
      </c>
      <c r="K49" s="65">
        <f t="shared" si="3"/>
        <v>1.8544049999999999</v>
      </c>
    </row>
    <row r="50" spans="1:11" ht="15">
      <c r="A50" s="66">
        <v>47</v>
      </c>
      <c r="B50" s="66" t="s">
        <v>184</v>
      </c>
      <c r="C50" s="90" t="s">
        <v>160</v>
      </c>
      <c r="D50" s="67" t="s">
        <v>186</v>
      </c>
      <c r="E50" s="64">
        <v>30</v>
      </c>
      <c r="F50" s="64">
        <v>30</v>
      </c>
      <c r="G50" s="64">
        <v>3</v>
      </c>
      <c r="H50" s="95">
        <f t="shared" si="4"/>
        <v>2235.8700000000003</v>
      </c>
      <c r="I50" s="95">
        <f t="shared" si="1"/>
        <v>1.1179350000000001</v>
      </c>
      <c r="J50" s="65">
        <f t="shared" si="2"/>
        <v>2.2358700000000002</v>
      </c>
      <c r="K50" s="65">
        <f t="shared" si="3"/>
        <v>3.3538050000000004</v>
      </c>
    </row>
    <row r="51" spans="1:11" ht="15">
      <c r="A51" s="66">
        <v>48</v>
      </c>
      <c r="B51" s="66" t="s">
        <v>184</v>
      </c>
      <c r="C51" s="90" t="s">
        <v>161</v>
      </c>
      <c r="D51" s="67" t="s">
        <v>187</v>
      </c>
      <c r="E51" s="64">
        <v>40</v>
      </c>
      <c r="F51" s="64">
        <v>40</v>
      </c>
      <c r="G51" s="64">
        <v>3</v>
      </c>
      <c r="H51" s="95">
        <f t="shared" si="4"/>
        <v>4173.869999999999</v>
      </c>
      <c r="I51" s="95">
        <f t="shared" si="1"/>
        <v>2.086935</v>
      </c>
      <c r="J51" s="65">
        <f t="shared" si="2"/>
        <v>4.17387</v>
      </c>
      <c r="K51" s="65">
        <f t="shared" si="3"/>
        <v>6.2608049999999995</v>
      </c>
    </row>
    <row r="52" spans="1:11" ht="15">
      <c r="A52" s="66">
        <v>49</v>
      </c>
      <c r="B52" s="66" t="s">
        <v>184</v>
      </c>
      <c r="C52" s="90" t="s">
        <v>161</v>
      </c>
      <c r="D52" s="67" t="s">
        <v>185</v>
      </c>
      <c r="E52" s="64">
        <v>23</v>
      </c>
      <c r="F52" s="64">
        <v>23</v>
      </c>
      <c r="G52" s="64">
        <v>3</v>
      </c>
      <c r="H52" s="95">
        <f t="shared" si="4"/>
        <v>1236.27</v>
      </c>
      <c r="I52" s="95">
        <f t="shared" si="1"/>
        <v>0.618135</v>
      </c>
      <c r="J52" s="65">
        <f t="shared" si="2"/>
        <v>1.23627</v>
      </c>
      <c r="K52" s="65">
        <f t="shared" si="3"/>
        <v>1.8544049999999999</v>
      </c>
    </row>
    <row r="53" spans="1:11" ht="15">
      <c r="A53" s="66">
        <v>50</v>
      </c>
      <c r="B53" s="66" t="s">
        <v>184</v>
      </c>
      <c r="C53" s="90" t="s">
        <v>162</v>
      </c>
      <c r="D53" s="67" t="s">
        <v>186</v>
      </c>
      <c r="E53" s="64">
        <v>30</v>
      </c>
      <c r="F53" s="64">
        <v>30</v>
      </c>
      <c r="G53" s="64">
        <v>3</v>
      </c>
      <c r="H53" s="95">
        <f t="shared" si="4"/>
        <v>2235.8700000000003</v>
      </c>
      <c r="I53" s="95">
        <f t="shared" si="1"/>
        <v>1.1179350000000001</v>
      </c>
      <c r="J53" s="65">
        <f t="shared" si="2"/>
        <v>2.2358700000000002</v>
      </c>
      <c r="K53" s="65">
        <f t="shared" si="3"/>
        <v>3.3538050000000004</v>
      </c>
    </row>
    <row r="54" spans="1:11" ht="15">
      <c r="A54" s="66">
        <v>51</v>
      </c>
      <c r="B54" s="66" t="s">
        <v>184</v>
      </c>
      <c r="C54" s="90" t="s">
        <v>163</v>
      </c>
      <c r="D54" s="67" t="s">
        <v>186</v>
      </c>
      <c r="E54" s="64">
        <v>30</v>
      </c>
      <c r="F54" s="64">
        <v>30</v>
      </c>
      <c r="G54" s="64">
        <v>3</v>
      </c>
      <c r="H54" s="95">
        <f t="shared" si="4"/>
        <v>2235.8700000000003</v>
      </c>
      <c r="I54" s="95">
        <f t="shared" si="1"/>
        <v>1.1179350000000001</v>
      </c>
      <c r="J54" s="65">
        <f t="shared" si="2"/>
        <v>2.2358700000000002</v>
      </c>
      <c r="K54" s="65">
        <f t="shared" si="3"/>
        <v>3.3538050000000004</v>
      </c>
    </row>
    <row r="55" spans="1:11" ht="15">
      <c r="A55" s="66">
        <v>52</v>
      </c>
      <c r="B55" s="66" t="s">
        <v>184</v>
      </c>
      <c r="C55" s="90" t="s">
        <v>164</v>
      </c>
      <c r="D55" s="67" t="s">
        <v>186</v>
      </c>
      <c r="E55" s="64">
        <v>30</v>
      </c>
      <c r="F55" s="64">
        <v>30</v>
      </c>
      <c r="G55" s="64">
        <v>3</v>
      </c>
      <c r="H55" s="95">
        <f t="shared" si="4"/>
        <v>2235.8700000000003</v>
      </c>
      <c r="I55" s="95">
        <f t="shared" si="1"/>
        <v>1.1179350000000001</v>
      </c>
      <c r="J55" s="65">
        <f t="shared" si="2"/>
        <v>2.2358700000000002</v>
      </c>
      <c r="K55" s="65">
        <f t="shared" si="3"/>
        <v>3.3538050000000004</v>
      </c>
    </row>
    <row r="56" spans="1:11" ht="15">
      <c r="A56" s="66">
        <v>53</v>
      </c>
      <c r="B56" s="66" t="s">
        <v>184</v>
      </c>
      <c r="C56" s="90" t="s">
        <v>165</v>
      </c>
      <c r="D56" s="67" t="s">
        <v>187</v>
      </c>
      <c r="E56" s="64">
        <v>40</v>
      </c>
      <c r="F56" s="64">
        <v>40</v>
      </c>
      <c r="G56" s="64">
        <v>3</v>
      </c>
      <c r="H56" s="95">
        <f t="shared" si="4"/>
        <v>4173.869999999999</v>
      </c>
      <c r="I56" s="95">
        <f t="shared" si="1"/>
        <v>2.086935</v>
      </c>
      <c r="J56" s="65">
        <f t="shared" si="2"/>
        <v>4.17387</v>
      </c>
      <c r="K56" s="65">
        <f t="shared" si="3"/>
        <v>6.2608049999999995</v>
      </c>
    </row>
    <row r="57" spans="1:11" ht="15">
      <c r="A57" s="66">
        <v>54</v>
      </c>
      <c r="B57" s="66" t="s">
        <v>184</v>
      </c>
      <c r="C57" s="90" t="s">
        <v>166</v>
      </c>
      <c r="D57" s="67" t="s">
        <v>187</v>
      </c>
      <c r="E57" s="64">
        <v>40</v>
      </c>
      <c r="F57" s="64">
        <v>40</v>
      </c>
      <c r="G57" s="64">
        <v>3</v>
      </c>
      <c r="H57" s="95">
        <f t="shared" si="4"/>
        <v>4173.869999999999</v>
      </c>
      <c r="I57" s="95">
        <f t="shared" si="1"/>
        <v>2.086935</v>
      </c>
      <c r="J57" s="65">
        <f t="shared" si="2"/>
        <v>4.17387</v>
      </c>
      <c r="K57" s="65">
        <f t="shared" si="3"/>
        <v>6.2608049999999995</v>
      </c>
    </row>
    <row r="58" spans="1:11" ht="15">
      <c r="A58" s="66">
        <v>55</v>
      </c>
      <c r="B58" s="66" t="s">
        <v>184</v>
      </c>
      <c r="C58" s="90" t="s">
        <v>166</v>
      </c>
      <c r="D58" s="67" t="s">
        <v>188</v>
      </c>
      <c r="E58" s="64">
        <v>30</v>
      </c>
      <c r="F58" s="64">
        <v>23</v>
      </c>
      <c r="G58" s="64">
        <v>3</v>
      </c>
      <c r="H58" s="95">
        <f t="shared" si="4"/>
        <v>1662.5700000000002</v>
      </c>
      <c r="I58" s="95">
        <f t="shared" si="1"/>
        <v>0.831285</v>
      </c>
      <c r="J58" s="65">
        <f t="shared" si="2"/>
        <v>1.66257</v>
      </c>
      <c r="K58" s="65">
        <f t="shared" si="3"/>
        <v>2.493855</v>
      </c>
    </row>
    <row r="59" spans="1:11" ht="15">
      <c r="A59" s="66">
        <v>56</v>
      </c>
      <c r="B59" s="66" t="s">
        <v>184</v>
      </c>
      <c r="C59" s="90" t="s">
        <v>167</v>
      </c>
      <c r="D59" s="67" t="s">
        <v>187</v>
      </c>
      <c r="E59" s="64">
        <v>40</v>
      </c>
      <c r="F59" s="64">
        <v>40</v>
      </c>
      <c r="G59" s="64">
        <v>3</v>
      </c>
      <c r="H59" s="95">
        <f t="shared" si="4"/>
        <v>4173.869999999999</v>
      </c>
      <c r="I59" s="95">
        <f t="shared" si="1"/>
        <v>2.086935</v>
      </c>
      <c r="J59" s="65">
        <f t="shared" si="2"/>
        <v>4.17387</v>
      </c>
      <c r="K59" s="65">
        <f t="shared" si="3"/>
        <v>6.2608049999999995</v>
      </c>
    </row>
    <row r="60" spans="1:11" ht="15">
      <c r="A60" s="66">
        <v>57</v>
      </c>
      <c r="B60" s="66" t="s">
        <v>184</v>
      </c>
      <c r="C60" s="90" t="s">
        <v>168</v>
      </c>
      <c r="D60" s="67" t="s">
        <v>187</v>
      </c>
      <c r="E60" s="64">
        <v>40</v>
      </c>
      <c r="F60" s="64">
        <v>40</v>
      </c>
      <c r="G60" s="64">
        <v>3</v>
      </c>
      <c r="H60" s="95">
        <f t="shared" si="4"/>
        <v>4173.869999999999</v>
      </c>
      <c r="I60" s="95">
        <f t="shared" si="1"/>
        <v>2.086935</v>
      </c>
      <c r="J60" s="65">
        <f t="shared" si="2"/>
        <v>4.17387</v>
      </c>
      <c r="K60" s="65">
        <f t="shared" si="3"/>
        <v>6.2608049999999995</v>
      </c>
    </row>
    <row r="61" spans="1:11" ht="15">
      <c r="A61" s="66">
        <v>58</v>
      </c>
      <c r="B61" s="66" t="s">
        <v>184</v>
      </c>
      <c r="C61" s="90" t="s">
        <v>168</v>
      </c>
      <c r="D61" s="67" t="s">
        <v>185</v>
      </c>
      <c r="E61" s="64">
        <v>23</v>
      </c>
      <c r="F61" s="64">
        <v>23</v>
      </c>
      <c r="G61" s="64">
        <v>3</v>
      </c>
      <c r="H61" s="95">
        <f t="shared" si="4"/>
        <v>1236.27</v>
      </c>
      <c r="I61" s="95">
        <f t="shared" si="1"/>
        <v>0.618135</v>
      </c>
      <c r="J61" s="65">
        <f t="shared" si="2"/>
        <v>1.23627</v>
      </c>
      <c r="K61" s="65">
        <f t="shared" si="3"/>
        <v>1.8544049999999999</v>
      </c>
    </row>
    <row r="62" spans="1:11" ht="15">
      <c r="A62" s="66">
        <v>59</v>
      </c>
      <c r="B62" s="66" t="s">
        <v>184</v>
      </c>
      <c r="C62" s="90" t="s">
        <v>169</v>
      </c>
      <c r="D62" s="67" t="s">
        <v>185</v>
      </c>
      <c r="E62" s="64">
        <v>23</v>
      </c>
      <c r="F62" s="64">
        <v>23</v>
      </c>
      <c r="G62" s="64">
        <v>3</v>
      </c>
      <c r="H62" s="95">
        <f t="shared" si="4"/>
        <v>1236.27</v>
      </c>
      <c r="I62" s="95">
        <f t="shared" si="1"/>
        <v>0.618135</v>
      </c>
      <c r="J62" s="65">
        <f t="shared" si="2"/>
        <v>1.23627</v>
      </c>
      <c r="K62" s="65">
        <f t="shared" si="3"/>
        <v>1.8544049999999999</v>
      </c>
    </row>
    <row r="63" spans="1:11" ht="15">
      <c r="A63" s="66">
        <v>60</v>
      </c>
      <c r="B63" s="66" t="s">
        <v>184</v>
      </c>
      <c r="C63" s="90" t="s">
        <v>170</v>
      </c>
      <c r="D63" s="67" t="s">
        <v>186</v>
      </c>
      <c r="E63" s="64">
        <v>30</v>
      </c>
      <c r="F63" s="64">
        <v>30</v>
      </c>
      <c r="G63" s="64">
        <v>3</v>
      </c>
      <c r="H63" s="95">
        <f t="shared" si="4"/>
        <v>2235.8700000000003</v>
      </c>
      <c r="I63" s="95">
        <f t="shared" si="1"/>
        <v>1.1179350000000001</v>
      </c>
      <c r="J63" s="65">
        <f t="shared" si="2"/>
        <v>2.2358700000000002</v>
      </c>
      <c r="K63" s="65">
        <f t="shared" si="3"/>
        <v>3.3538050000000004</v>
      </c>
    </row>
    <row r="64" spans="1:11" ht="15">
      <c r="A64" s="66">
        <v>61</v>
      </c>
      <c r="B64" s="66" t="s">
        <v>184</v>
      </c>
      <c r="C64" s="90" t="s">
        <v>171</v>
      </c>
      <c r="D64" s="67" t="s">
        <v>185</v>
      </c>
      <c r="E64" s="64">
        <v>23</v>
      </c>
      <c r="F64" s="64">
        <v>23</v>
      </c>
      <c r="G64" s="64">
        <v>3</v>
      </c>
      <c r="H64" s="95">
        <f t="shared" si="4"/>
        <v>1236.27</v>
      </c>
      <c r="I64" s="95">
        <f t="shared" si="1"/>
        <v>0.618135</v>
      </c>
      <c r="J64" s="65">
        <f t="shared" si="2"/>
        <v>1.23627</v>
      </c>
      <c r="K64" s="65">
        <f t="shared" si="3"/>
        <v>1.8544049999999999</v>
      </c>
    </row>
    <row r="65" spans="1:11" ht="15">
      <c r="A65" s="66">
        <v>62</v>
      </c>
      <c r="B65" s="66" t="s">
        <v>184</v>
      </c>
      <c r="C65" s="90" t="s">
        <v>172</v>
      </c>
      <c r="D65" s="67" t="s">
        <v>186</v>
      </c>
      <c r="E65" s="64">
        <v>30</v>
      </c>
      <c r="F65" s="64">
        <v>30</v>
      </c>
      <c r="G65" s="64">
        <v>3</v>
      </c>
      <c r="H65" s="95">
        <f t="shared" si="4"/>
        <v>2235.8700000000003</v>
      </c>
      <c r="I65" s="95">
        <f t="shared" si="1"/>
        <v>1.1179350000000001</v>
      </c>
      <c r="J65" s="65">
        <f t="shared" si="2"/>
        <v>2.2358700000000002</v>
      </c>
      <c r="K65" s="65">
        <f t="shared" si="3"/>
        <v>3.3538050000000004</v>
      </c>
    </row>
    <row r="66" spans="1:11" ht="15">
      <c r="A66" s="66">
        <v>63</v>
      </c>
      <c r="B66" s="66" t="s">
        <v>184</v>
      </c>
      <c r="C66" s="90" t="s">
        <v>173</v>
      </c>
      <c r="D66" s="67" t="s">
        <v>186</v>
      </c>
      <c r="E66" s="64">
        <v>30</v>
      </c>
      <c r="F66" s="64">
        <v>30</v>
      </c>
      <c r="G66" s="64">
        <v>3</v>
      </c>
      <c r="H66" s="95">
        <f t="shared" si="4"/>
        <v>2235.8700000000003</v>
      </c>
      <c r="I66" s="95">
        <f t="shared" si="1"/>
        <v>1.1179350000000001</v>
      </c>
      <c r="J66" s="65">
        <f t="shared" si="2"/>
        <v>2.2358700000000002</v>
      </c>
      <c r="K66" s="65">
        <f t="shared" si="3"/>
        <v>3.3538050000000004</v>
      </c>
    </row>
    <row r="67" spans="1:11" ht="15">
      <c r="A67" s="66">
        <v>64</v>
      </c>
      <c r="B67" s="66" t="s">
        <v>184</v>
      </c>
      <c r="C67" s="90" t="s">
        <v>174</v>
      </c>
      <c r="D67" s="67" t="s">
        <v>187</v>
      </c>
      <c r="E67" s="64">
        <v>40</v>
      </c>
      <c r="F67" s="64">
        <v>40</v>
      </c>
      <c r="G67" s="64">
        <v>3</v>
      </c>
      <c r="H67" s="95">
        <f t="shared" si="4"/>
        <v>4173.869999999999</v>
      </c>
      <c r="I67" s="95">
        <f t="shared" si="1"/>
        <v>2.086935</v>
      </c>
      <c r="J67" s="65">
        <f t="shared" si="2"/>
        <v>4.17387</v>
      </c>
      <c r="K67" s="65">
        <f t="shared" si="3"/>
        <v>6.2608049999999995</v>
      </c>
    </row>
    <row r="68" spans="1:11" ht="15">
      <c r="A68" s="66">
        <v>65</v>
      </c>
      <c r="B68" s="66" t="s">
        <v>184</v>
      </c>
      <c r="C68" s="90" t="s">
        <v>175</v>
      </c>
      <c r="D68" s="67" t="s">
        <v>186</v>
      </c>
      <c r="E68" s="64">
        <v>30</v>
      </c>
      <c r="F68" s="64">
        <v>30</v>
      </c>
      <c r="G68" s="64">
        <v>3</v>
      </c>
      <c r="H68" s="95">
        <f aca="true" t="shared" si="5" ref="H68:H77">(E68+(E68-(2*G68*0.1)*(G68/0.3-1)))/2*(F68+(F68-(2*G68*0.1)*(G68/0.3-1)))/2*G68</f>
        <v>2235.8700000000003</v>
      </c>
      <c r="I68" s="95">
        <f t="shared" si="1"/>
        <v>1.1179350000000001</v>
      </c>
      <c r="J68" s="65">
        <f t="shared" si="2"/>
        <v>2.2358700000000002</v>
      </c>
      <c r="K68" s="65">
        <f t="shared" si="3"/>
        <v>3.3538050000000004</v>
      </c>
    </row>
    <row r="69" spans="1:11" ht="15">
      <c r="A69" s="66">
        <v>66</v>
      </c>
      <c r="B69" s="66" t="s">
        <v>184</v>
      </c>
      <c r="C69" s="90" t="s">
        <v>176</v>
      </c>
      <c r="D69" s="67" t="s">
        <v>186</v>
      </c>
      <c r="E69" s="64">
        <v>30</v>
      </c>
      <c r="F69" s="64">
        <v>30</v>
      </c>
      <c r="G69" s="64">
        <v>3</v>
      </c>
      <c r="H69" s="95">
        <f t="shared" si="5"/>
        <v>2235.8700000000003</v>
      </c>
      <c r="I69" s="95">
        <f aca="true" t="shared" si="6" ref="I69:I77">0.75*(H69/0.15)/10000</f>
        <v>1.1179350000000001</v>
      </c>
      <c r="J69" s="65">
        <f aca="true" t="shared" si="7" ref="J69:J77">I69*2</f>
        <v>2.2358700000000002</v>
      </c>
      <c r="K69" s="65">
        <f aca="true" t="shared" si="8" ref="K69:K77">+J69+I69</f>
        <v>3.3538050000000004</v>
      </c>
    </row>
    <row r="70" spans="1:11" ht="15">
      <c r="A70" s="66">
        <v>67</v>
      </c>
      <c r="B70" s="66" t="s">
        <v>184</v>
      </c>
      <c r="C70" s="90" t="s">
        <v>177</v>
      </c>
      <c r="D70" s="67" t="s">
        <v>185</v>
      </c>
      <c r="E70" s="64">
        <v>23</v>
      </c>
      <c r="F70" s="64">
        <v>23</v>
      </c>
      <c r="G70" s="64">
        <v>3</v>
      </c>
      <c r="H70" s="95">
        <f t="shared" si="5"/>
        <v>1236.27</v>
      </c>
      <c r="I70" s="95">
        <f t="shared" si="6"/>
        <v>0.618135</v>
      </c>
      <c r="J70" s="65">
        <f t="shared" si="7"/>
        <v>1.23627</v>
      </c>
      <c r="K70" s="65">
        <f t="shared" si="8"/>
        <v>1.8544049999999999</v>
      </c>
    </row>
    <row r="71" spans="1:11" ht="15">
      <c r="A71" s="66">
        <v>68</v>
      </c>
      <c r="B71" s="66" t="s">
        <v>184</v>
      </c>
      <c r="C71" s="90" t="s">
        <v>177</v>
      </c>
      <c r="D71" s="67" t="s">
        <v>188</v>
      </c>
      <c r="E71" s="64">
        <v>30</v>
      </c>
      <c r="F71" s="64">
        <v>23</v>
      </c>
      <c r="G71" s="64">
        <v>3</v>
      </c>
      <c r="H71" s="95">
        <f t="shared" si="5"/>
        <v>1662.5700000000002</v>
      </c>
      <c r="I71" s="95">
        <f t="shared" si="6"/>
        <v>0.831285</v>
      </c>
      <c r="J71" s="65">
        <f t="shared" si="7"/>
        <v>1.66257</v>
      </c>
      <c r="K71" s="65">
        <f t="shared" si="8"/>
        <v>2.493855</v>
      </c>
    </row>
    <row r="72" spans="1:11" ht="15">
      <c r="A72" s="66">
        <v>69</v>
      </c>
      <c r="B72" s="66" t="s">
        <v>184</v>
      </c>
      <c r="C72" s="90" t="s">
        <v>178</v>
      </c>
      <c r="D72" s="67" t="s">
        <v>187</v>
      </c>
      <c r="E72" s="64">
        <v>40</v>
      </c>
      <c r="F72" s="64">
        <v>40</v>
      </c>
      <c r="G72" s="64">
        <v>3</v>
      </c>
      <c r="H72" s="95">
        <f t="shared" si="5"/>
        <v>4173.869999999999</v>
      </c>
      <c r="I72" s="95">
        <f t="shared" si="6"/>
        <v>2.086935</v>
      </c>
      <c r="J72" s="65">
        <f t="shared" si="7"/>
        <v>4.17387</v>
      </c>
      <c r="K72" s="65">
        <f t="shared" si="8"/>
        <v>6.2608049999999995</v>
      </c>
    </row>
    <row r="73" spans="1:11" ht="15">
      <c r="A73" s="66">
        <v>70</v>
      </c>
      <c r="B73" s="66" t="s">
        <v>184</v>
      </c>
      <c r="C73" s="90" t="s">
        <v>179</v>
      </c>
      <c r="D73" s="67" t="s">
        <v>185</v>
      </c>
      <c r="E73" s="64">
        <v>23</v>
      </c>
      <c r="F73" s="64">
        <v>23</v>
      </c>
      <c r="G73" s="64">
        <v>3</v>
      </c>
      <c r="H73" s="95">
        <f t="shared" si="5"/>
        <v>1236.27</v>
      </c>
      <c r="I73" s="95">
        <f t="shared" si="6"/>
        <v>0.618135</v>
      </c>
      <c r="J73" s="65">
        <f t="shared" si="7"/>
        <v>1.23627</v>
      </c>
      <c r="K73" s="65">
        <f t="shared" si="8"/>
        <v>1.8544049999999999</v>
      </c>
    </row>
    <row r="74" spans="1:11" ht="15">
      <c r="A74" s="66">
        <v>71</v>
      </c>
      <c r="B74" s="66" t="s">
        <v>184</v>
      </c>
      <c r="C74" s="90" t="s">
        <v>180</v>
      </c>
      <c r="D74" s="67" t="s">
        <v>186</v>
      </c>
      <c r="E74" s="64">
        <v>30</v>
      </c>
      <c r="F74" s="64">
        <v>30</v>
      </c>
      <c r="G74" s="64">
        <v>3</v>
      </c>
      <c r="H74" s="95">
        <f t="shared" si="5"/>
        <v>2235.8700000000003</v>
      </c>
      <c r="I74" s="95">
        <f t="shared" si="6"/>
        <v>1.1179350000000001</v>
      </c>
      <c r="J74" s="65">
        <f t="shared" si="7"/>
        <v>2.2358700000000002</v>
      </c>
      <c r="K74" s="65">
        <f t="shared" si="8"/>
        <v>3.3538050000000004</v>
      </c>
    </row>
    <row r="75" spans="1:11" ht="15">
      <c r="A75" s="66">
        <v>72</v>
      </c>
      <c r="B75" s="66" t="s">
        <v>184</v>
      </c>
      <c r="C75" s="90" t="s">
        <v>181</v>
      </c>
      <c r="D75" s="67" t="s">
        <v>186</v>
      </c>
      <c r="E75" s="64">
        <v>30</v>
      </c>
      <c r="F75" s="64">
        <v>30</v>
      </c>
      <c r="G75" s="64">
        <v>3</v>
      </c>
      <c r="H75" s="95">
        <f t="shared" si="5"/>
        <v>2235.8700000000003</v>
      </c>
      <c r="I75" s="95">
        <f t="shared" si="6"/>
        <v>1.1179350000000001</v>
      </c>
      <c r="J75" s="65">
        <f t="shared" si="7"/>
        <v>2.2358700000000002</v>
      </c>
      <c r="K75" s="65">
        <f t="shared" si="8"/>
        <v>3.3538050000000004</v>
      </c>
    </row>
    <row r="76" spans="1:11" ht="15">
      <c r="A76" s="66">
        <v>73</v>
      </c>
      <c r="B76" s="66" t="s">
        <v>184</v>
      </c>
      <c r="C76" s="90" t="s">
        <v>182</v>
      </c>
      <c r="D76" s="67" t="s">
        <v>186</v>
      </c>
      <c r="E76" s="64">
        <v>30</v>
      </c>
      <c r="F76" s="64">
        <v>30</v>
      </c>
      <c r="G76" s="64">
        <v>3</v>
      </c>
      <c r="H76" s="95">
        <f t="shared" si="5"/>
        <v>2235.8700000000003</v>
      </c>
      <c r="I76" s="95">
        <f t="shared" si="6"/>
        <v>1.1179350000000001</v>
      </c>
      <c r="J76" s="65">
        <f t="shared" si="7"/>
        <v>2.2358700000000002</v>
      </c>
      <c r="K76" s="65">
        <f t="shared" si="8"/>
        <v>3.3538050000000004</v>
      </c>
    </row>
    <row r="77" spans="1:11" ht="15">
      <c r="A77" s="66">
        <v>74</v>
      </c>
      <c r="B77" s="66" t="s">
        <v>184</v>
      </c>
      <c r="C77" s="90" t="s">
        <v>183</v>
      </c>
      <c r="D77" s="67" t="s">
        <v>185</v>
      </c>
      <c r="E77" s="64">
        <v>23</v>
      </c>
      <c r="F77" s="64">
        <v>23</v>
      </c>
      <c r="G77" s="64">
        <v>3</v>
      </c>
      <c r="H77" s="95">
        <f t="shared" si="5"/>
        <v>1236.27</v>
      </c>
      <c r="I77" s="95">
        <f t="shared" si="6"/>
        <v>0.618135</v>
      </c>
      <c r="J77" s="65">
        <f t="shared" si="7"/>
        <v>1.23627</v>
      </c>
      <c r="K77" s="65">
        <f t="shared" si="8"/>
        <v>1.8544049999999999</v>
      </c>
    </row>
    <row r="78" spans="1:11" ht="15">
      <c r="A78" s="66">
        <v>75</v>
      </c>
      <c r="B78" s="66" t="s">
        <v>189</v>
      </c>
      <c r="C78" s="90" t="s">
        <v>190</v>
      </c>
      <c r="D78" s="70">
        <v>0.8</v>
      </c>
      <c r="E78" s="64">
        <v>0.8</v>
      </c>
      <c r="H78" s="65"/>
      <c r="K78" s="65">
        <f aca="true" t="shared" si="9" ref="K78:K111">E78</f>
        <v>0.8</v>
      </c>
    </row>
    <row r="79" spans="1:11" ht="15">
      <c r="A79" s="66">
        <v>76</v>
      </c>
      <c r="B79" s="66" t="s">
        <v>189</v>
      </c>
      <c r="C79" s="90" t="s">
        <v>191</v>
      </c>
      <c r="D79" s="70">
        <v>0.8</v>
      </c>
      <c r="E79" s="64">
        <v>0.8</v>
      </c>
      <c r="H79" s="65"/>
      <c r="K79" s="65">
        <f t="shared" si="9"/>
        <v>0.8</v>
      </c>
    </row>
    <row r="80" spans="1:11" ht="15">
      <c r="A80" s="66">
        <v>77</v>
      </c>
      <c r="B80" s="66" t="s">
        <v>189</v>
      </c>
      <c r="C80" s="90" t="s">
        <v>192</v>
      </c>
      <c r="D80" s="70">
        <v>1.01</v>
      </c>
      <c r="E80" s="64">
        <v>1.01</v>
      </c>
      <c r="H80" s="65"/>
      <c r="K80" s="65">
        <f t="shared" si="9"/>
        <v>1.01</v>
      </c>
    </row>
    <row r="81" spans="1:11" ht="15">
      <c r="A81" s="66">
        <v>78</v>
      </c>
      <c r="B81" s="66" t="s">
        <v>189</v>
      </c>
      <c r="C81" s="90" t="s">
        <v>193</v>
      </c>
      <c r="D81" s="70">
        <v>0.8</v>
      </c>
      <c r="E81" s="64">
        <v>0.8</v>
      </c>
      <c r="H81" s="65"/>
      <c r="K81" s="65">
        <f t="shared" si="9"/>
        <v>0.8</v>
      </c>
    </row>
    <row r="82" spans="1:11" ht="15">
      <c r="A82" s="66">
        <v>79</v>
      </c>
      <c r="B82" s="66" t="s">
        <v>189</v>
      </c>
      <c r="C82" s="90" t="s">
        <v>137</v>
      </c>
      <c r="D82" s="70">
        <v>0.4</v>
      </c>
      <c r="E82" s="64">
        <v>0.4</v>
      </c>
      <c r="H82" s="65"/>
      <c r="K82" s="65">
        <f t="shared" si="9"/>
        <v>0.4</v>
      </c>
    </row>
    <row r="83" spans="1:11" ht="15">
      <c r="A83" s="66">
        <v>80</v>
      </c>
      <c r="B83" s="66" t="s">
        <v>189</v>
      </c>
      <c r="C83" s="90" t="s">
        <v>194</v>
      </c>
      <c r="D83" s="70">
        <v>0.8</v>
      </c>
      <c r="E83" s="64">
        <v>0.8</v>
      </c>
      <c r="H83" s="65"/>
      <c r="K83" s="65">
        <f t="shared" si="9"/>
        <v>0.8</v>
      </c>
    </row>
    <row r="84" spans="1:11" ht="15">
      <c r="A84" s="66">
        <v>81</v>
      </c>
      <c r="B84" s="66" t="s">
        <v>189</v>
      </c>
      <c r="C84" s="90" t="s">
        <v>195</v>
      </c>
      <c r="D84" s="70">
        <v>0.4</v>
      </c>
      <c r="E84" s="64">
        <v>0.4</v>
      </c>
      <c r="H84" s="65"/>
      <c r="K84" s="65">
        <f t="shared" si="9"/>
        <v>0.4</v>
      </c>
    </row>
    <row r="85" spans="1:11" ht="15">
      <c r="A85" s="66">
        <v>82</v>
      </c>
      <c r="B85" s="66" t="s">
        <v>189</v>
      </c>
      <c r="C85" s="90" t="s">
        <v>139</v>
      </c>
      <c r="D85" s="70">
        <v>0.4</v>
      </c>
      <c r="E85" s="64">
        <v>0.4</v>
      </c>
      <c r="H85" s="65"/>
      <c r="K85" s="65">
        <f t="shared" si="9"/>
        <v>0.4</v>
      </c>
    </row>
    <row r="86" spans="1:11" ht="15">
      <c r="A86" s="66">
        <v>83</v>
      </c>
      <c r="B86" s="66" t="s">
        <v>189</v>
      </c>
      <c r="C86" s="90" t="s">
        <v>138</v>
      </c>
      <c r="D86" s="70">
        <v>0.4</v>
      </c>
      <c r="E86" s="64">
        <v>0.4</v>
      </c>
      <c r="H86" s="65"/>
      <c r="K86" s="65">
        <f t="shared" si="9"/>
        <v>0.4</v>
      </c>
    </row>
    <row r="87" spans="1:11" ht="15">
      <c r="A87" s="66">
        <v>84</v>
      </c>
      <c r="B87" s="66" t="s">
        <v>189</v>
      </c>
      <c r="C87" s="90" t="s">
        <v>196</v>
      </c>
      <c r="D87" s="70">
        <v>0.4</v>
      </c>
      <c r="E87" s="64">
        <v>0.4</v>
      </c>
      <c r="H87" s="65"/>
      <c r="K87" s="65">
        <f t="shared" si="9"/>
        <v>0.4</v>
      </c>
    </row>
    <row r="88" spans="1:11" ht="15">
      <c r="A88" s="66">
        <v>85</v>
      </c>
      <c r="B88" s="66" t="s">
        <v>189</v>
      </c>
      <c r="C88" s="90" t="s">
        <v>197</v>
      </c>
      <c r="D88" s="70">
        <v>0.4</v>
      </c>
      <c r="E88" s="64">
        <v>0.4</v>
      </c>
      <c r="H88" s="65"/>
      <c r="K88" s="65">
        <f t="shared" si="9"/>
        <v>0.4</v>
      </c>
    </row>
    <row r="89" spans="1:11" ht="15">
      <c r="A89" s="66">
        <v>86</v>
      </c>
      <c r="B89" s="66" t="s">
        <v>189</v>
      </c>
      <c r="C89" s="90" t="s">
        <v>152</v>
      </c>
      <c r="D89" s="70">
        <v>0.8</v>
      </c>
      <c r="E89" s="64">
        <v>0.8</v>
      </c>
      <c r="H89" s="65"/>
      <c r="K89" s="65">
        <f t="shared" si="9"/>
        <v>0.8</v>
      </c>
    </row>
    <row r="90" spans="1:11" ht="15">
      <c r="A90" s="66">
        <v>87</v>
      </c>
      <c r="B90" s="66" t="s">
        <v>189</v>
      </c>
      <c r="C90" s="90" t="s">
        <v>157</v>
      </c>
      <c r="D90" s="70">
        <v>0.4</v>
      </c>
      <c r="E90" s="64">
        <v>0.4</v>
      </c>
      <c r="H90" s="65"/>
      <c r="K90" s="65">
        <f t="shared" si="9"/>
        <v>0.4</v>
      </c>
    </row>
    <row r="91" spans="1:11" ht="15">
      <c r="A91" s="66">
        <v>88</v>
      </c>
      <c r="B91" s="66" t="s">
        <v>189</v>
      </c>
      <c r="C91" s="90" t="s">
        <v>155</v>
      </c>
      <c r="D91" s="70">
        <v>0.8</v>
      </c>
      <c r="E91" s="64">
        <v>0.8</v>
      </c>
      <c r="H91" s="65"/>
      <c r="K91" s="65">
        <f t="shared" si="9"/>
        <v>0.8</v>
      </c>
    </row>
    <row r="92" spans="1:11" ht="15">
      <c r="A92" s="66">
        <v>89</v>
      </c>
      <c r="B92" s="66" t="s">
        <v>189</v>
      </c>
      <c r="C92" s="90" t="s">
        <v>198</v>
      </c>
      <c r="D92" s="70">
        <v>0.2</v>
      </c>
      <c r="E92" s="64">
        <v>0.2</v>
      </c>
      <c r="H92" s="65"/>
      <c r="K92" s="65">
        <f t="shared" si="9"/>
        <v>0.2</v>
      </c>
    </row>
    <row r="93" spans="1:11" ht="15">
      <c r="A93" s="66">
        <v>90</v>
      </c>
      <c r="B93" s="66" t="s">
        <v>189</v>
      </c>
      <c r="C93" s="90" t="s">
        <v>159</v>
      </c>
      <c r="D93" s="70">
        <v>0.8</v>
      </c>
      <c r="E93" s="64">
        <v>0.8</v>
      </c>
      <c r="H93" s="65"/>
      <c r="K93" s="65">
        <f t="shared" si="9"/>
        <v>0.8</v>
      </c>
    </row>
    <row r="94" spans="1:11" ht="15">
      <c r="A94" s="66">
        <v>91</v>
      </c>
      <c r="B94" s="66" t="s">
        <v>189</v>
      </c>
      <c r="C94" s="90" t="s">
        <v>160</v>
      </c>
      <c r="D94" s="70">
        <v>0.8</v>
      </c>
      <c r="E94" s="64">
        <v>0.8</v>
      </c>
      <c r="H94" s="65"/>
      <c r="K94" s="65">
        <f t="shared" si="9"/>
        <v>0.8</v>
      </c>
    </row>
    <row r="95" spans="1:11" ht="15">
      <c r="A95" s="66">
        <v>92</v>
      </c>
      <c r="B95" s="66" t="s">
        <v>189</v>
      </c>
      <c r="C95" s="90" t="s">
        <v>162</v>
      </c>
      <c r="D95" s="70">
        <v>0.4</v>
      </c>
      <c r="E95" s="64">
        <v>0.4</v>
      </c>
      <c r="H95" s="65"/>
      <c r="K95" s="65">
        <f t="shared" si="9"/>
        <v>0.4</v>
      </c>
    </row>
    <row r="96" spans="1:11" ht="15">
      <c r="A96" s="66">
        <v>93</v>
      </c>
      <c r="B96" s="66" t="s">
        <v>189</v>
      </c>
      <c r="C96" s="90" t="s">
        <v>199</v>
      </c>
      <c r="D96" s="70">
        <v>0.36</v>
      </c>
      <c r="E96" s="64">
        <v>0.36</v>
      </c>
      <c r="H96" s="65"/>
      <c r="K96" s="65">
        <f t="shared" si="9"/>
        <v>0.36</v>
      </c>
    </row>
    <row r="97" spans="1:11" ht="15">
      <c r="A97" s="66">
        <v>94</v>
      </c>
      <c r="B97" s="66" t="s">
        <v>189</v>
      </c>
      <c r="C97" s="90" t="s">
        <v>199</v>
      </c>
      <c r="D97" s="70">
        <v>0.36</v>
      </c>
      <c r="E97" s="64">
        <v>0.36</v>
      </c>
      <c r="H97" s="65"/>
      <c r="K97" s="65">
        <f t="shared" si="9"/>
        <v>0.36</v>
      </c>
    </row>
    <row r="98" spans="1:11" ht="15">
      <c r="A98" s="66">
        <v>95</v>
      </c>
      <c r="B98" s="66" t="s">
        <v>189</v>
      </c>
      <c r="C98" s="90" t="s">
        <v>170</v>
      </c>
      <c r="D98" s="70">
        <v>0.4</v>
      </c>
      <c r="E98" s="64">
        <v>0.4</v>
      </c>
      <c r="H98" s="65"/>
      <c r="K98" s="65">
        <f t="shared" si="9"/>
        <v>0.4</v>
      </c>
    </row>
    <row r="99" spans="1:11" ht="15">
      <c r="A99" s="66">
        <v>96</v>
      </c>
      <c r="B99" s="66" t="s">
        <v>189</v>
      </c>
      <c r="C99" s="90" t="s">
        <v>200</v>
      </c>
      <c r="D99" s="70">
        <v>0.04</v>
      </c>
      <c r="E99" s="64">
        <v>0.04</v>
      </c>
      <c r="H99" s="65"/>
      <c r="K99" s="65">
        <f t="shared" si="9"/>
        <v>0.04</v>
      </c>
    </row>
    <row r="100" spans="1:11" ht="15">
      <c r="A100" s="66">
        <v>97</v>
      </c>
      <c r="B100" s="66" t="s">
        <v>189</v>
      </c>
      <c r="C100" s="90" t="s">
        <v>201</v>
      </c>
      <c r="D100" s="70">
        <v>0.8</v>
      </c>
      <c r="E100" s="64">
        <v>0.8</v>
      </c>
      <c r="H100" s="65"/>
      <c r="K100" s="65">
        <f t="shared" si="9"/>
        <v>0.8</v>
      </c>
    </row>
    <row r="101" spans="1:11" ht="15">
      <c r="A101" s="66">
        <v>98</v>
      </c>
      <c r="B101" s="66" t="s">
        <v>189</v>
      </c>
      <c r="C101" s="90" t="s">
        <v>175</v>
      </c>
      <c r="D101" s="70">
        <v>0.4</v>
      </c>
      <c r="E101" s="64">
        <v>0.4</v>
      </c>
      <c r="H101" s="65"/>
      <c r="K101" s="65">
        <f t="shared" si="9"/>
        <v>0.4</v>
      </c>
    </row>
    <row r="102" spans="1:11" ht="15">
      <c r="A102" s="66">
        <v>99</v>
      </c>
      <c r="B102" s="66" t="s">
        <v>189</v>
      </c>
      <c r="C102" s="90" t="s">
        <v>202</v>
      </c>
      <c r="D102" s="70">
        <v>0.4</v>
      </c>
      <c r="E102" s="64">
        <v>0.4</v>
      </c>
      <c r="H102" s="65"/>
      <c r="K102" s="65">
        <f t="shared" si="9"/>
        <v>0.4</v>
      </c>
    </row>
    <row r="103" spans="1:11" ht="15">
      <c r="A103" s="66">
        <v>100</v>
      </c>
      <c r="B103" s="66" t="s">
        <v>189</v>
      </c>
      <c r="C103" s="90" t="s">
        <v>199</v>
      </c>
      <c r="D103" s="70">
        <v>0.5</v>
      </c>
      <c r="E103" s="64">
        <v>0.5</v>
      </c>
      <c r="H103" s="65"/>
      <c r="K103" s="65">
        <f t="shared" si="9"/>
        <v>0.5</v>
      </c>
    </row>
    <row r="104" spans="1:11" ht="15">
      <c r="A104" s="66">
        <v>101</v>
      </c>
      <c r="B104" s="66" t="s">
        <v>189</v>
      </c>
      <c r="C104" s="90" t="s">
        <v>199</v>
      </c>
      <c r="D104" s="70">
        <v>0.4</v>
      </c>
      <c r="E104" s="64">
        <v>0.4</v>
      </c>
      <c r="H104" s="65"/>
      <c r="K104" s="65">
        <f t="shared" si="9"/>
        <v>0.4</v>
      </c>
    </row>
    <row r="105" spans="1:11" ht="15">
      <c r="A105" s="66">
        <v>102</v>
      </c>
      <c r="B105" s="66" t="s">
        <v>189</v>
      </c>
      <c r="C105" s="90" t="s">
        <v>203</v>
      </c>
      <c r="D105" s="70">
        <v>0.4</v>
      </c>
      <c r="E105" s="64">
        <v>0.4</v>
      </c>
      <c r="H105" s="65"/>
      <c r="K105" s="65">
        <f t="shared" si="9"/>
        <v>0.4</v>
      </c>
    </row>
    <row r="106" spans="1:11" ht="15">
      <c r="A106" s="66">
        <v>103</v>
      </c>
      <c r="B106" s="66" t="s">
        <v>189</v>
      </c>
      <c r="C106" s="90" t="s">
        <v>179</v>
      </c>
      <c r="D106" s="70">
        <v>0.04</v>
      </c>
      <c r="E106" s="64">
        <v>0.04</v>
      </c>
      <c r="H106" s="65"/>
      <c r="K106" s="65">
        <f t="shared" si="9"/>
        <v>0.04</v>
      </c>
    </row>
    <row r="107" spans="1:11" ht="15">
      <c r="A107" s="66">
        <v>104</v>
      </c>
      <c r="B107" s="71" t="s">
        <v>204</v>
      </c>
      <c r="C107" s="90" t="s">
        <v>142</v>
      </c>
      <c r="D107" s="70">
        <v>0.4</v>
      </c>
      <c r="E107" s="64">
        <v>0.4</v>
      </c>
      <c r="H107" s="65"/>
      <c r="K107" s="65">
        <f t="shared" si="9"/>
        <v>0.4</v>
      </c>
    </row>
    <row r="108" spans="1:11" ht="15">
      <c r="A108" s="66">
        <v>105</v>
      </c>
      <c r="B108" s="71" t="s">
        <v>204</v>
      </c>
      <c r="C108" s="90" t="s">
        <v>161</v>
      </c>
      <c r="D108" s="70">
        <v>0.2</v>
      </c>
      <c r="E108" s="64">
        <v>0.2</v>
      </c>
      <c r="H108" s="65"/>
      <c r="K108" s="65">
        <f t="shared" si="9"/>
        <v>0.2</v>
      </c>
    </row>
    <row r="109" spans="1:11" ht="15">
      <c r="A109" s="66">
        <v>106</v>
      </c>
      <c r="B109" s="71" t="s">
        <v>204</v>
      </c>
      <c r="C109" s="90" t="s">
        <v>165</v>
      </c>
      <c r="D109" s="70">
        <v>0.5</v>
      </c>
      <c r="E109" s="64">
        <v>0.5</v>
      </c>
      <c r="H109" s="65"/>
      <c r="K109" s="65">
        <f t="shared" si="9"/>
        <v>0.5</v>
      </c>
    </row>
    <row r="110" spans="1:11" ht="15">
      <c r="A110" s="66">
        <v>107</v>
      </c>
      <c r="B110" s="71" t="s">
        <v>204</v>
      </c>
      <c r="C110" s="90" t="s">
        <v>166</v>
      </c>
      <c r="D110" s="70">
        <v>0.5</v>
      </c>
      <c r="E110" s="64">
        <v>0.5</v>
      </c>
      <c r="H110" s="65"/>
      <c r="K110" s="65">
        <f t="shared" si="9"/>
        <v>0.5</v>
      </c>
    </row>
    <row r="111" spans="1:11" ht="15">
      <c r="A111" s="66">
        <v>108</v>
      </c>
      <c r="B111" s="71" t="s">
        <v>204</v>
      </c>
      <c r="C111" s="90" t="s">
        <v>167</v>
      </c>
      <c r="D111" s="70">
        <v>0.5</v>
      </c>
      <c r="E111" s="64">
        <v>0.5</v>
      </c>
      <c r="H111" s="65"/>
      <c r="K111" s="65">
        <f t="shared" si="9"/>
        <v>0.5</v>
      </c>
    </row>
    <row r="112" spans="1:11" ht="15">
      <c r="A112" s="66">
        <v>109</v>
      </c>
      <c r="B112" s="71" t="s">
        <v>224</v>
      </c>
      <c r="C112" s="90" t="s">
        <v>122</v>
      </c>
      <c r="D112" s="72" t="s">
        <v>238</v>
      </c>
      <c r="E112" s="64">
        <v>7</v>
      </c>
      <c r="F112" s="64">
        <v>7</v>
      </c>
      <c r="H112" s="65"/>
      <c r="I112" s="64" t="s">
        <v>274</v>
      </c>
      <c r="K112" s="65">
        <v>1</v>
      </c>
    </row>
    <row r="113" spans="1:11" ht="15">
      <c r="A113" s="66">
        <v>110</v>
      </c>
      <c r="B113" s="71" t="s">
        <v>224</v>
      </c>
      <c r="C113" s="90" t="s">
        <v>205</v>
      </c>
      <c r="D113" s="72" t="s">
        <v>238</v>
      </c>
      <c r="E113" s="64">
        <v>7</v>
      </c>
      <c r="F113" s="64">
        <v>7</v>
      </c>
      <c r="H113" s="65"/>
      <c r="K113" s="65">
        <v>1</v>
      </c>
    </row>
    <row r="114" spans="1:11" ht="15">
      <c r="A114" s="66">
        <v>111</v>
      </c>
      <c r="B114" s="71" t="s">
        <v>224</v>
      </c>
      <c r="C114" s="90" t="s">
        <v>121</v>
      </c>
      <c r="D114" s="72" t="s">
        <v>238</v>
      </c>
      <c r="E114" s="64">
        <v>7</v>
      </c>
      <c r="F114" s="64">
        <v>7</v>
      </c>
      <c r="H114" s="65"/>
      <c r="K114" s="65">
        <v>1</v>
      </c>
    </row>
    <row r="115" spans="1:11" ht="15">
      <c r="A115" s="66">
        <v>112</v>
      </c>
      <c r="B115" s="71" t="s">
        <v>224</v>
      </c>
      <c r="C115" s="90" t="s">
        <v>122</v>
      </c>
      <c r="D115" s="72" t="s">
        <v>238</v>
      </c>
      <c r="E115" s="64">
        <v>7</v>
      </c>
      <c r="F115" s="64">
        <v>7</v>
      </c>
      <c r="H115" s="65"/>
      <c r="K115" s="65">
        <v>1</v>
      </c>
    </row>
    <row r="116" spans="1:11" ht="15">
      <c r="A116" s="66">
        <v>113</v>
      </c>
      <c r="B116" s="71" t="s">
        <v>224</v>
      </c>
      <c r="C116" s="90" t="s">
        <v>120</v>
      </c>
      <c r="D116" s="72" t="s">
        <v>238</v>
      </c>
      <c r="E116" s="64">
        <v>7</v>
      </c>
      <c r="F116" s="64">
        <v>7</v>
      </c>
      <c r="H116" s="65"/>
      <c r="K116" s="65">
        <v>1</v>
      </c>
    </row>
    <row r="117" spans="1:11" ht="15">
      <c r="A117" s="66">
        <v>114</v>
      </c>
      <c r="B117" s="71" t="s">
        <v>224</v>
      </c>
      <c r="C117" s="90" t="s">
        <v>206</v>
      </c>
      <c r="D117" s="72" t="s">
        <v>238</v>
      </c>
      <c r="E117" s="64">
        <v>7</v>
      </c>
      <c r="F117" s="64">
        <v>7</v>
      </c>
      <c r="H117" s="65"/>
      <c r="K117" s="65">
        <v>1</v>
      </c>
    </row>
    <row r="118" spans="1:11" ht="15">
      <c r="A118" s="66">
        <v>115</v>
      </c>
      <c r="B118" s="71" t="s">
        <v>224</v>
      </c>
      <c r="C118" s="90" t="s">
        <v>206</v>
      </c>
      <c r="D118" s="72" t="s">
        <v>238</v>
      </c>
      <c r="E118" s="64">
        <v>7</v>
      </c>
      <c r="F118" s="64">
        <v>7</v>
      </c>
      <c r="H118" s="65"/>
      <c r="K118" s="65">
        <v>1</v>
      </c>
    </row>
    <row r="119" spans="1:11" ht="15">
      <c r="A119" s="66">
        <v>116</v>
      </c>
      <c r="B119" s="71" t="s">
        <v>224</v>
      </c>
      <c r="C119" s="90" t="s">
        <v>127</v>
      </c>
      <c r="D119" s="72" t="s">
        <v>238</v>
      </c>
      <c r="E119" s="64">
        <v>7</v>
      </c>
      <c r="F119" s="64">
        <v>7</v>
      </c>
      <c r="H119" s="65"/>
      <c r="K119" s="65">
        <v>1</v>
      </c>
    </row>
    <row r="120" spans="1:11" ht="15">
      <c r="A120" s="66">
        <v>117</v>
      </c>
      <c r="B120" s="71" t="s">
        <v>224</v>
      </c>
      <c r="C120" s="90" t="s">
        <v>125</v>
      </c>
      <c r="D120" s="72" t="s">
        <v>238</v>
      </c>
      <c r="E120" s="64">
        <v>7</v>
      </c>
      <c r="F120" s="64">
        <v>7</v>
      </c>
      <c r="H120" s="65"/>
      <c r="K120" s="65">
        <v>1</v>
      </c>
    </row>
    <row r="121" spans="1:11" ht="15">
      <c r="A121" s="66">
        <v>118</v>
      </c>
      <c r="B121" s="71" t="s">
        <v>224</v>
      </c>
      <c r="C121" s="90" t="s">
        <v>126</v>
      </c>
      <c r="D121" s="72" t="s">
        <v>238</v>
      </c>
      <c r="E121" s="64">
        <v>7</v>
      </c>
      <c r="F121" s="64">
        <v>7</v>
      </c>
      <c r="H121" s="65"/>
      <c r="K121" s="65">
        <v>1</v>
      </c>
    </row>
    <row r="122" spans="1:11" ht="15">
      <c r="A122" s="66">
        <v>119</v>
      </c>
      <c r="B122" s="71" t="s">
        <v>224</v>
      </c>
      <c r="C122" s="90" t="s">
        <v>207</v>
      </c>
      <c r="D122" s="72" t="s">
        <v>238</v>
      </c>
      <c r="E122" s="64">
        <v>7</v>
      </c>
      <c r="F122" s="64">
        <v>7</v>
      </c>
      <c r="H122" s="65"/>
      <c r="K122" s="65">
        <v>1</v>
      </c>
    </row>
    <row r="123" spans="1:11" ht="15">
      <c r="A123" s="66">
        <v>120</v>
      </c>
      <c r="B123" s="71" t="s">
        <v>224</v>
      </c>
      <c r="C123" s="90" t="s">
        <v>208</v>
      </c>
      <c r="D123" s="72" t="s">
        <v>238</v>
      </c>
      <c r="E123" s="64">
        <v>7</v>
      </c>
      <c r="F123" s="64">
        <v>7</v>
      </c>
      <c r="H123" s="65"/>
      <c r="K123" s="65">
        <v>1</v>
      </c>
    </row>
    <row r="124" spans="1:11" ht="15">
      <c r="A124" s="66">
        <v>121</v>
      </c>
      <c r="B124" s="71" t="s">
        <v>224</v>
      </c>
      <c r="C124" s="90" t="s">
        <v>119</v>
      </c>
      <c r="D124" s="72" t="s">
        <v>238</v>
      </c>
      <c r="E124" s="64">
        <v>7</v>
      </c>
      <c r="F124" s="64">
        <v>7</v>
      </c>
      <c r="H124" s="65"/>
      <c r="K124" s="65">
        <v>1</v>
      </c>
    </row>
    <row r="125" spans="1:11" ht="15">
      <c r="A125" s="66">
        <v>122</v>
      </c>
      <c r="B125" s="71" t="s">
        <v>224</v>
      </c>
      <c r="C125" s="90" t="s">
        <v>129</v>
      </c>
      <c r="D125" s="72" t="s">
        <v>238</v>
      </c>
      <c r="E125" s="64">
        <v>7</v>
      </c>
      <c r="F125" s="64">
        <v>7</v>
      </c>
      <c r="H125" s="65"/>
      <c r="K125" s="65">
        <v>1</v>
      </c>
    </row>
    <row r="126" spans="1:11" ht="15">
      <c r="A126" s="66">
        <v>123</v>
      </c>
      <c r="B126" s="71" t="s">
        <v>224</v>
      </c>
      <c r="C126" s="90" t="s">
        <v>209</v>
      </c>
      <c r="D126" s="72" t="s">
        <v>238</v>
      </c>
      <c r="E126" s="64">
        <v>7</v>
      </c>
      <c r="F126" s="64">
        <v>7</v>
      </c>
      <c r="H126" s="65"/>
      <c r="K126" s="65">
        <v>1</v>
      </c>
    </row>
    <row r="127" spans="1:11" ht="15">
      <c r="A127" s="66">
        <v>124</v>
      </c>
      <c r="B127" s="71" t="s">
        <v>224</v>
      </c>
      <c r="C127" s="90" t="s">
        <v>210</v>
      </c>
      <c r="D127" s="72" t="s">
        <v>238</v>
      </c>
      <c r="E127" s="64">
        <v>7</v>
      </c>
      <c r="F127" s="64">
        <v>7</v>
      </c>
      <c r="H127" s="65"/>
      <c r="K127" s="65">
        <v>1</v>
      </c>
    </row>
    <row r="128" spans="1:11" ht="15">
      <c r="A128" s="66">
        <v>125</v>
      </c>
      <c r="B128" s="71" t="s">
        <v>224</v>
      </c>
      <c r="C128" s="90" t="s">
        <v>131</v>
      </c>
      <c r="D128" s="72" t="s">
        <v>238</v>
      </c>
      <c r="E128" s="64">
        <v>7</v>
      </c>
      <c r="F128" s="64">
        <v>7</v>
      </c>
      <c r="H128" s="65"/>
      <c r="K128" s="65">
        <v>1</v>
      </c>
    </row>
    <row r="129" spans="1:11" ht="15">
      <c r="A129" s="66">
        <v>126</v>
      </c>
      <c r="B129" s="71" t="s">
        <v>224</v>
      </c>
      <c r="C129" s="90" t="s">
        <v>132</v>
      </c>
      <c r="D129" s="72" t="s">
        <v>238</v>
      </c>
      <c r="E129" s="64">
        <v>7</v>
      </c>
      <c r="F129" s="64">
        <v>7</v>
      </c>
      <c r="H129" s="65"/>
      <c r="K129" s="65">
        <v>1</v>
      </c>
    </row>
    <row r="130" spans="1:11" ht="15">
      <c r="A130" s="66">
        <v>127</v>
      </c>
      <c r="B130" s="71" t="s">
        <v>224</v>
      </c>
      <c r="C130" s="90" t="s">
        <v>211</v>
      </c>
      <c r="D130" s="72" t="s">
        <v>238</v>
      </c>
      <c r="E130" s="64">
        <v>7</v>
      </c>
      <c r="F130" s="64">
        <v>7</v>
      </c>
      <c r="H130" s="65"/>
      <c r="K130" s="65">
        <v>1</v>
      </c>
    </row>
    <row r="131" spans="1:11" ht="15">
      <c r="A131" s="66">
        <v>128</v>
      </c>
      <c r="B131" s="71" t="s">
        <v>224</v>
      </c>
      <c r="C131" s="90" t="s">
        <v>212</v>
      </c>
      <c r="D131" s="72" t="s">
        <v>238</v>
      </c>
      <c r="E131" s="64">
        <v>7</v>
      </c>
      <c r="F131" s="64">
        <v>7</v>
      </c>
      <c r="H131" s="65"/>
      <c r="K131" s="65">
        <v>1</v>
      </c>
    </row>
    <row r="132" spans="1:11" ht="15.75">
      <c r="A132" s="66">
        <v>129</v>
      </c>
      <c r="B132" s="71" t="s">
        <v>224</v>
      </c>
      <c r="C132" s="69" t="s">
        <v>213</v>
      </c>
      <c r="D132" s="72" t="s">
        <v>238</v>
      </c>
      <c r="E132" s="64">
        <v>7</v>
      </c>
      <c r="F132" s="64">
        <v>7</v>
      </c>
      <c r="H132" s="65"/>
      <c r="K132" s="65">
        <v>1</v>
      </c>
    </row>
    <row r="133" spans="1:11" ht="15">
      <c r="A133" s="66">
        <v>130</v>
      </c>
      <c r="B133" s="71" t="s">
        <v>224</v>
      </c>
      <c r="C133" s="90" t="s">
        <v>214</v>
      </c>
      <c r="D133" s="72" t="s">
        <v>238</v>
      </c>
      <c r="E133" s="64">
        <v>7</v>
      </c>
      <c r="F133" s="64">
        <v>7</v>
      </c>
      <c r="H133" s="65"/>
      <c r="K133" s="65">
        <v>1</v>
      </c>
    </row>
    <row r="134" spans="1:11" ht="15">
      <c r="A134" s="66">
        <v>131</v>
      </c>
      <c r="B134" s="71" t="s">
        <v>224</v>
      </c>
      <c r="C134" s="90" t="s">
        <v>140</v>
      </c>
      <c r="D134" s="72" t="s">
        <v>238</v>
      </c>
      <c r="E134" s="64">
        <v>7</v>
      </c>
      <c r="F134" s="64">
        <v>7</v>
      </c>
      <c r="H134" s="65"/>
      <c r="K134" s="65">
        <v>1</v>
      </c>
    </row>
    <row r="135" spans="1:11" ht="15">
      <c r="A135" s="66">
        <v>132</v>
      </c>
      <c r="B135" s="71" t="s">
        <v>224</v>
      </c>
      <c r="C135" s="90" t="s">
        <v>215</v>
      </c>
      <c r="D135" s="72" t="s">
        <v>238</v>
      </c>
      <c r="E135" s="64">
        <v>7</v>
      </c>
      <c r="F135" s="64">
        <v>7</v>
      </c>
      <c r="H135" s="65"/>
      <c r="K135" s="65">
        <v>1</v>
      </c>
    </row>
    <row r="136" spans="1:11" ht="15">
      <c r="A136" s="66">
        <v>133</v>
      </c>
      <c r="B136" s="71" t="s">
        <v>224</v>
      </c>
      <c r="C136" s="90" t="s">
        <v>142</v>
      </c>
      <c r="D136" s="72" t="s">
        <v>238</v>
      </c>
      <c r="E136" s="64">
        <v>7</v>
      </c>
      <c r="F136" s="64">
        <v>7</v>
      </c>
      <c r="H136" s="65"/>
      <c r="K136" s="65">
        <v>1</v>
      </c>
    </row>
    <row r="137" spans="1:11" ht="15">
      <c r="A137" s="66">
        <v>134</v>
      </c>
      <c r="B137" s="71" t="s">
        <v>224</v>
      </c>
      <c r="C137" s="90" t="s">
        <v>216</v>
      </c>
      <c r="D137" s="72" t="s">
        <v>238</v>
      </c>
      <c r="E137" s="64">
        <v>7</v>
      </c>
      <c r="F137" s="64">
        <v>7</v>
      </c>
      <c r="H137" s="65"/>
      <c r="K137" s="65">
        <v>1</v>
      </c>
    </row>
    <row r="138" spans="1:11" ht="15">
      <c r="A138" s="66">
        <v>135</v>
      </c>
      <c r="B138" s="71" t="s">
        <v>224</v>
      </c>
      <c r="C138" s="90" t="s">
        <v>146</v>
      </c>
      <c r="D138" s="72" t="s">
        <v>238</v>
      </c>
      <c r="E138" s="64">
        <v>7</v>
      </c>
      <c r="F138" s="64">
        <v>7</v>
      </c>
      <c r="H138" s="65"/>
      <c r="K138" s="65">
        <v>1</v>
      </c>
    </row>
    <row r="139" spans="1:11" ht="15">
      <c r="A139" s="66">
        <v>136</v>
      </c>
      <c r="B139" s="71" t="s">
        <v>224</v>
      </c>
      <c r="C139" s="90" t="s">
        <v>149</v>
      </c>
      <c r="D139" s="72" t="s">
        <v>238</v>
      </c>
      <c r="E139" s="64">
        <v>7</v>
      </c>
      <c r="F139" s="64">
        <v>7</v>
      </c>
      <c r="H139" s="65"/>
      <c r="K139" s="65">
        <v>1</v>
      </c>
    </row>
    <row r="140" spans="1:11" ht="15">
      <c r="A140" s="66">
        <v>137</v>
      </c>
      <c r="B140" s="71" t="s">
        <v>224</v>
      </c>
      <c r="C140" s="90" t="s">
        <v>150</v>
      </c>
      <c r="D140" s="72" t="s">
        <v>238</v>
      </c>
      <c r="E140" s="64">
        <v>7</v>
      </c>
      <c r="F140" s="64">
        <v>7</v>
      </c>
      <c r="H140" s="65"/>
      <c r="K140" s="65">
        <v>1</v>
      </c>
    </row>
    <row r="141" spans="1:11" ht="15">
      <c r="A141" s="66">
        <v>138</v>
      </c>
      <c r="B141" s="71" t="s">
        <v>224</v>
      </c>
      <c r="C141" s="90" t="s">
        <v>217</v>
      </c>
      <c r="D141" s="72" t="s">
        <v>238</v>
      </c>
      <c r="E141" s="64">
        <v>7</v>
      </c>
      <c r="F141" s="64">
        <v>7</v>
      </c>
      <c r="H141" s="65"/>
      <c r="K141" s="65">
        <v>1</v>
      </c>
    </row>
    <row r="142" spans="1:11" ht="15">
      <c r="A142" s="66">
        <v>139</v>
      </c>
      <c r="B142" s="71" t="s">
        <v>224</v>
      </c>
      <c r="C142" s="90" t="s">
        <v>218</v>
      </c>
      <c r="D142" s="72" t="s">
        <v>238</v>
      </c>
      <c r="E142" s="64">
        <v>7</v>
      </c>
      <c r="F142" s="64">
        <v>7</v>
      </c>
      <c r="H142" s="65"/>
      <c r="K142" s="65">
        <v>1</v>
      </c>
    </row>
    <row r="143" spans="1:11" ht="15">
      <c r="A143" s="66">
        <v>140</v>
      </c>
      <c r="B143" s="71" t="s">
        <v>224</v>
      </c>
      <c r="C143" s="90" t="s">
        <v>152</v>
      </c>
      <c r="D143" s="72" t="s">
        <v>238</v>
      </c>
      <c r="E143" s="64">
        <v>7</v>
      </c>
      <c r="F143" s="64">
        <v>7</v>
      </c>
      <c r="H143" s="65"/>
      <c r="K143" s="65">
        <v>1</v>
      </c>
    </row>
    <row r="144" spans="1:11" ht="15">
      <c r="A144" s="66">
        <v>141</v>
      </c>
      <c r="B144" s="71" t="s">
        <v>224</v>
      </c>
      <c r="C144" s="90" t="s">
        <v>153</v>
      </c>
      <c r="D144" s="72" t="s">
        <v>238</v>
      </c>
      <c r="E144" s="64">
        <v>7</v>
      </c>
      <c r="F144" s="64">
        <v>7</v>
      </c>
      <c r="H144" s="65"/>
      <c r="K144" s="65">
        <v>1</v>
      </c>
    </row>
    <row r="145" spans="1:11" ht="15">
      <c r="A145" s="66">
        <v>142</v>
      </c>
      <c r="B145" s="71" t="s">
        <v>224</v>
      </c>
      <c r="C145" s="90" t="s">
        <v>154</v>
      </c>
      <c r="D145" s="72" t="s">
        <v>238</v>
      </c>
      <c r="E145" s="64">
        <v>7</v>
      </c>
      <c r="F145" s="64">
        <v>7</v>
      </c>
      <c r="H145" s="65"/>
      <c r="K145" s="65">
        <v>1</v>
      </c>
    </row>
    <row r="146" spans="1:11" ht="15">
      <c r="A146" s="66">
        <v>143</v>
      </c>
      <c r="B146" s="71" t="s">
        <v>224</v>
      </c>
      <c r="C146" s="90" t="s">
        <v>198</v>
      </c>
      <c r="D146" s="72" t="s">
        <v>238</v>
      </c>
      <c r="E146" s="64">
        <v>7</v>
      </c>
      <c r="F146" s="64">
        <v>7</v>
      </c>
      <c r="H146" s="65"/>
      <c r="K146" s="65">
        <v>1</v>
      </c>
    </row>
    <row r="147" spans="1:11" ht="15">
      <c r="A147" s="66">
        <v>144</v>
      </c>
      <c r="B147" s="71" t="s">
        <v>224</v>
      </c>
      <c r="C147" s="90" t="s">
        <v>161</v>
      </c>
      <c r="D147" s="72" t="s">
        <v>238</v>
      </c>
      <c r="E147" s="64">
        <v>7</v>
      </c>
      <c r="F147" s="64">
        <v>7</v>
      </c>
      <c r="H147" s="65"/>
      <c r="K147" s="65">
        <v>1</v>
      </c>
    </row>
    <row r="148" spans="1:11" ht="15">
      <c r="A148" s="66">
        <v>145</v>
      </c>
      <c r="B148" s="71" t="s">
        <v>224</v>
      </c>
      <c r="C148" s="90" t="s">
        <v>161</v>
      </c>
      <c r="D148" s="72" t="s">
        <v>238</v>
      </c>
      <c r="E148" s="64">
        <v>7</v>
      </c>
      <c r="F148" s="64">
        <v>7</v>
      </c>
      <c r="H148" s="65"/>
      <c r="K148" s="65">
        <v>1</v>
      </c>
    </row>
    <row r="149" spans="1:11" ht="15">
      <c r="A149" s="66">
        <v>146</v>
      </c>
      <c r="B149" s="71" t="s">
        <v>224</v>
      </c>
      <c r="C149" s="90" t="s">
        <v>219</v>
      </c>
      <c r="D149" s="72" t="s">
        <v>238</v>
      </c>
      <c r="E149" s="64">
        <v>7</v>
      </c>
      <c r="F149" s="64">
        <v>7</v>
      </c>
      <c r="H149" s="65"/>
      <c r="K149" s="65">
        <v>1</v>
      </c>
    </row>
    <row r="150" spans="1:11" ht="15">
      <c r="A150" s="66">
        <v>147</v>
      </c>
      <c r="B150" s="71" t="s">
        <v>224</v>
      </c>
      <c r="C150" s="90" t="s">
        <v>163</v>
      </c>
      <c r="D150" s="72" t="s">
        <v>238</v>
      </c>
      <c r="E150" s="64">
        <v>7</v>
      </c>
      <c r="F150" s="64">
        <v>7</v>
      </c>
      <c r="H150" s="65"/>
      <c r="K150" s="65">
        <v>1</v>
      </c>
    </row>
    <row r="151" spans="1:11" ht="15">
      <c r="A151" s="66">
        <v>148</v>
      </c>
      <c r="B151" s="71" t="s">
        <v>224</v>
      </c>
      <c r="C151" s="90" t="s">
        <v>164</v>
      </c>
      <c r="D151" s="72" t="s">
        <v>238</v>
      </c>
      <c r="E151" s="64">
        <v>7</v>
      </c>
      <c r="F151" s="64">
        <v>7</v>
      </c>
      <c r="H151" s="65"/>
      <c r="K151" s="65">
        <v>1</v>
      </c>
    </row>
    <row r="152" spans="1:11" ht="15">
      <c r="A152" s="66">
        <v>149</v>
      </c>
      <c r="B152" s="71" t="s">
        <v>224</v>
      </c>
      <c r="C152" s="90" t="s">
        <v>166</v>
      </c>
      <c r="D152" s="72" t="s">
        <v>238</v>
      </c>
      <c r="E152" s="64">
        <v>7</v>
      </c>
      <c r="F152" s="64">
        <v>7</v>
      </c>
      <c r="H152" s="65"/>
      <c r="K152" s="65">
        <v>1</v>
      </c>
    </row>
    <row r="153" spans="1:11" ht="15">
      <c r="A153" s="66">
        <v>150</v>
      </c>
      <c r="B153" s="71" t="s">
        <v>224</v>
      </c>
      <c r="C153" s="90" t="s">
        <v>166</v>
      </c>
      <c r="D153" s="72" t="s">
        <v>238</v>
      </c>
      <c r="E153" s="64">
        <v>7</v>
      </c>
      <c r="F153" s="64">
        <v>7</v>
      </c>
      <c r="H153" s="65"/>
      <c r="K153" s="65">
        <v>1</v>
      </c>
    </row>
    <row r="154" spans="1:11" ht="15">
      <c r="A154" s="66">
        <v>151</v>
      </c>
      <c r="B154" s="71" t="s">
        <v>224</v>
      </c>
      <c r="C154" s="90" t="s">
        <v>167</v>
      </c>
      <c r="D154" s="72" t="s">
        <v>238</v>
      </c>
      <c r="E154" s="64">
        <v>7</v>
      </c>
      <c r="F154" s="64">
        <v>7</v>
      </c>
      <c r="H154" s="65"/>
      <c r="K154" s="65">
        <v>1</v>
      </c>
    </row>
    <row r="155" spans="1:11" ht="15">
      <c r="A155" s="66">
        <v>152</v>
      </c>
      <c r="B155" s="71" t="s">
        <v>224</v>
      </c>
      <c r="C155" s="90" t="s">
        <v>169</v>
      </c>
      <c r="D155" s="72" t="s">
        <v>238</v>
      </c>
      <c r="E155" s="64">
        <v>7</v>
      </c>
      <c r="F155" s="64">
        <v>7</v>
      </c>
      <c r="H155" s="65"/>
      <c r="K155" s="65">
        <v>1</v>
      </c>
    </row>
    <row r="156" spans="1:11" ht="15">
      <c r="A156" s="66">
        <v>153</v>
      </c>
      <c r="B156" s="71" t="s">
        <v>224</v>
      </c>
      <c r="C156" s="90" t="s">
        <v>220</v>
      </c>
      <c r="D156" s="72" t="s">
        <v>238</v>
      </c>
      <c r="E156" s="64">
        <v>7</v>
      </c>
      <c r="F156" s="64">
        <v>7</v>
      </c>
      <c r="H156" s="65"/>
      <c r="K156" s="65">
        <v>1</v>
      </c>
    </row>
    <row r="157" spans="1:11" ht="15">
      <c r="A157" s="66">
        <v>154</v>
      </c>
      <c r="B157" s="71" t="s">
        <v>224</v>
      </c>
      <c r="C157" s="90" t="s">
        <v>221</v>
      </c>
      <c r="D157" s="72" t="s">
        <v>238</v>
      </c>
      <c r="E157" s="64">
        <v>7</v>
      </c>
      <c r="F157" s="64">
        <v>7</v>
      </c>
      <c r="H157" s="65"/>
      <c r="K157" s="65">
        <v>1</v>
      </c>
    </row>
    <row r="158" spans="1:11" ht="15">
      <c r="A158" s="66">
        <v>155</v>
      </c>
      <c r="B158" s="71" t="s">
        <v>224</v>
      </c>
      <c r="C158" s="90" t="s">
        <v>222</v>
      </c>
      <c r="D158" s="72" t="s">
        <v>238</v>
      </c>
      <c r="E158" s="64">
        <v>7</v>
      </c>
      <c r="F158" s="64">
        <v>7</v>
      </c>
      <c r="H158" s="65"/>
      <c r="K158" s="65">
        <v>1</v>
      </c>
    </row>
    <row r="159" spans="1:11" ht="15">
      <c r="A159" s="66">
        <v>156</v>
      </c>
      <c r="B159" s="71" t="s">
        <v>224</v>
      </c>
      <c r="C159" s="90" t="s">
        <v>223</v>
      </c>
      <c r="D159" s="72" t="s">
        <v>238</v>
      </c>
      <c r="E159" s="64">
        <v>7</v>
      </c>
      <c r="F159" s="64">
        <v>7</v>
      </c>
      <c r="H159" s="65"/>
      <c r="K159" s="65">
        <v>1</v>
      </c>
    </row>
    <row r="160" spans="1:11" ht="15">
      <c r="A160" s="66">
        <v>157</v>
      </c>
      <c r="B160" s="71" t="s">
        <v>224</v>
      </c>
      <c r="C160" s="90" t="s">
        <v>183</v>
      </c>
      <c r="D160" s="72" t="s">
        <v>238</v>
      </c>
      <c r="E160" s="64">
        <v>7</v>
      </c>
      <c r="F160" s="64">
        <v>7</v>
      </c>
      <c r="H160" s="65"/>
      <c r="K160" s="65">
        <v>1</v>
      </c>
    </row>
    <row r="161" spans="1:11" ht="15">
      <c r="A161" s="66">
        <v>158</v>
      </c>
      <c r="B161" s="71" t="s">
        <v>227</v>
      </c>
      <c r="C161" s="90" t="s">
        <v>225</v>
      </c>
      <c r="D161" s="72">
        <v>0.4</v>
      </c>
      <c r="E161" s="64">
        <v>0.4</v>
      </c>
      <c r="H161" s="65"/>
      <c r="K161" s="65">
        <f>E161</f>
        <v>0.4</v>
      </c>
    </row>
    <row r="162" spans="1:11" ht="15">
      <c r="A162" s="66">
        <v>159</v>
      </c>
      <c r="B162" s="71" t="s">
        <v>227</v>
      </c>
      <c r="C162" s="90" t="s">
        <v>226</v>
      </c>
      <c r="D162" s="72">
        <v>0.4</v>
      </c>
      <c r="E162" s="64">
        <v>0.4</v>
      </c>
      <c r="H162" s="65"/>
      <c r="K162" s="65">
        <f>E162</f>
        <v>0.4</v>
      </c>
    </row>
    <row r="163" spans="1:11" ht="15">
      <c r="A163" s="66">
        <v>160</v>
      </c>
      <c r="B163" s="71" t="s">
        <v>227</v>
      </c>
      <c r="C163" s="90" t="s">
        <v>183</v>
      </c>
      <c r="D163" s="72">
        <v>0.4</v>
      </c>
      <c r="E163" s="64">
        <v>0.4</v>
      </c>
      <c r="H163" s="65"/>
      <c r="K163" s="65">
        <f>E163</f>
        <v>0.4</v>
      </c>
    </row>
    <row r="164" spans="1:11" ht="15">
      <c r="A164" s="66">
        <v>161</v>
      </c>
      <c r="B164" s="68" t="s">
        <v>228</v>
      </c>
      <c r="C164" s="90" t="s">
        <v>231</v>
      </c>
      <c r="D164" s="68" t="s">
        <v>236</v>
      </c>
      <c r="E164" s="64">
        <v>45</v>
      </c>
      <c r="F164" s="64">
        <v>45</v>
      </c>
      <c r="G164" s="64">
        <v>3</v>
      </c>
      <c r="H164" s="95">
        <f>(E164+(E164-(2*G164*0.1)*(G164/0.3-1)))/2*(F164+(F164-(2*G164*0.1)*(G164/0.3-1)))/2*G164</f>
        <v>5367.869999999999</v>
      </c>
      <c r="I164" s="95">
        <f aca="true" t="shared" si="10" ref="I164">0.75*(H164/0.15)/10000</f>
        <v>2.683935</v>
      </c>
      <c r="J164" s="65">
        <f>I164*2</f>
        <v>5.36787</v>
      </c>
      <c r="K164" s="65">
        <f>+I164+J164</f>
        <v>8.051805</v>
      </c>
    </row>
    <row r="165" spans="1:11" ht="15">
      <c r="A165" s="66">
        <v>162</v>
      </c>
      <c r="B165" s="68" t="s">
        <v>228</v>
      </c>
      <c r="C165" s="90" t="s">
        <v>231</v>
      </c>
      <c r="D165" s="68" t="s">
        <v>237</v>
      </c>
      <c r="E165" s="64">
        <v>45</v>
      </c>
      <c r="F165" s="64">
        <v>45</v>
      </c>
      <c r="G165" s="64">
        <v>4</v>
      </c>
      <c r="H165" s="95">
        <f>(E165+(E165-(2*G165*0.1)*(G165/0.3-1)))/2*(F165+(F165-(2*G165*0.1)*(G165/0.3-1)))/2*G165</f>
        <v>6421.35111111111</v>
      </c>
      <c r="I165" s="95">
        <f aca="true" t="shared" si="11" ref="I165:I168">0.75*(H165/0.15)/10000</f>
        <v>3.210675555555555</v>
      </c>
      <c r="J165" s="65">
        <f aca="true" t="shared" si="12" ref="J165:J168">I165*2</f>
        <v>6.42135111111111</v>
      </c>
      <c r="K165" s="65">
        <f aca="true" t="shared" si="13" ref="K165:K168">+I165+J165</f>
        <v>9.632026666666665</v>
      </c>
    </row>
    <row r="166" spans="1:11" ht="15">
      <c r="A166" s="66">
        <v>163</v>
      </c>
      <c r="B166" s="68" t="s">
        <v>228</v>
      </c>
      <c r="C166" s="90" t="s">
        <v>231</v>
      </c>
      <c r="D166" s="68" t="s">
        <v>185</v>
      </c>
      <c r="E166" s="64">
        <v>23</v>
      </c>
      <c r="F166" s="64">
        <v>23</v>
      </c>
      <c r="G166" s="64">
        <v>3</v>
      </c>
      <c r="H166" s="95">
        <f>(E166+(E166-(2*G166*0.1)*(G166/0.3-1)))/2*(F166+(F166-(2*G166*0.1)*(G166/0.3-1)))/2*G166</f>
        <v>1236.27</v>
      </c>
      <c r="I166" s="95">
        <f t="shared" si="11"/>
        <v>0.618135</v>
      </c>
      <c r="J166" s="65">
        <f t="shared" si="12"/>
        <v>1.23627</v>
      </c>
      <c r="K166" s="65">
        <f t="shared" si="13"/>
        <v>1.8544049999999999</v>
      </c>
    </row>
    <row r="167" spans="1:11" ht="15">
      <c r="A167" s="66">
        <v>164</v>
      </c>
      <c r="B167" s="68" t="s">
        <v>228</v>
      </c>
      <c r="C167" s="90" t="s">
        <v>231</v>
      </c>
      <c r="D167" s="68" t="s">
        <v>186</v>
      </c>
      <c r="E167" s="64">
        <v>30</v>
      </c>
      <c r="F167" s="64">
        <v>30</v>
      </c>
      <c r="G167" s="64">
        <v>3</v>
      </c>
      <c r="H167" s="95">
        <f>(E167+(E167-(2*G167*0.1)*(G167/0.3-1)))/2*(F167+(F167-(2*G167*0.1)*(G167/0.3-1)))/2*G167</f>
        <v>2235.8700000000003</v>
      </c>
      <c r="I167" s="95">
        <f t="shared" si="11"/>
        <v>1.1179350000000001</v>
      </c>
      <c r="J167" s="65">
        <f t="shared" si="12"/>
        <v>2.2358700000000002</v>
      </c>
      <c r="K167" s="65">
        <f t="shared" si="13"/>
        <v>3.3538050000000004</v>
      </c>
    </row>
    <row r="168" spans="1:11" ht="15">
      <c r="A168" s="66">
        <v>165</v>
      </c>
      <c r="B168" s="67" t="s">
        <v>229</v>
      </c>
      <c r="C168" s="90" t="s">
        <v>231</v>
      </c>
      <c r="D168" s="68" t="s">
        <v>236</v>
      </c>
      <c r="E168" s="64">
        <v>45</v>
      </c>
      <c r="F168" s="64">
        <v>45</v>
      </c>
      <c r="G168" s="64">
        <v>3</v>
      </c>
      <c r="H168" s="95">
        <f>(E168+(E168-(2*G168*0.1)*(G168/0.3-1)))/2*(F168+(F168-(2*G168*0.1)*(G168/0.3-1)))/2*G168</f>
        <v>5367.869999999999</v>
      </c>
      <c r="I168" s="95">
        <f t="shared" si="11"/>
        <v>2.683935</v>
      </c>
      <c r="J168" s="65">
        <f t="shared" si="12"/>
        <v>5.36787</v>
      </c>
      <c r="K168" s="65">
        <f t="shared" si="13"/>
        <v>8.051805</v>
      </c>
    </row>
    <row r="169" spans="1:12" ht="30" customHeight="1">
      <c r="A169" s="66">
        <v>166</v>
      </c>
      <c r="B169" s="68" t="s">
        <v>230</v>
      </c>
      <c r="C169" s="90" t="s">
        <v>231</v>
      </c>
      <c r="D169" s="68" t="s">
        <v>232</v>
      </c>
      <c r="E169" s="64">
        <v>5</v>
      </c>
      <c r="F169" s="64">
        <v>5</v>
      </c>
      <c r="G169" s="64">
        <v>1</v>
      </c>
      <c r="H169" s="65" t="s">
        <v>273</v>
      </c>
      <c r="K169" s="104">
        <v>1</v>
      </c>
      <c r="L169" s="157" t="s">
        <v>276</v>
      </c>
    </row>
    <row r="170" spans="1:12" ht="15">
      <c r="A170" s="66">
        <v>167</v>
      </c>
      <c r="B170" s="67" t="s">
        <v>230</v>
      </c>
      <c r="C170" s="90" t="s">
        <v>231</v>
      </c>
      <c r="D170" s="67" t="s">
        <v>232</v>
      </c>
      <c r="E170" s="64">
        <v>5</v>
      </c>
      <c r="F170" s="64">
        <v>5</v>
      </c>
      <c r="G170" s="64">
        <v>1</v>
      </c>
      <c r="H170" s="65" t="s">
        <v>273</v>
      </c>
      <c r="K170" s="104">
        <v>1</v>
      </c>
      <c r="L170" s="158"/>
    </row>
    <row r="171" spans="1:13" ht="15" customHeight="1">
      <c r="A171" s="66">
        <v>168</v>
      </c>
      <c r="B171" s="67" t="s">
        <v>233</v>
      </c>
      <c r="C171" s="91" t="s">
        <v>235</v>
      </c>
      <c r="D171" s="71" t="s">
        <v>248</v>
      </c>
      <c r="E171" s="64">
        <v>15</v>
      </c>
      <c r="F171" s="64">
        <f>E171*5</f>
        <v>75</v>
      </c>
      <c r="G171" s="64">
        <v>1.5</v>
      </c>
      <c r="H171" s="64">
        <v>7500</v>
      </c>
      <c r="I171" s="87">
        <f>2.7*(H171/0.15)/10000</f>
        <v>13.5</v>
      </c>
      <c r="K171" s="104">
        <v>2</v>
      </c>
      <c r="L171" s="158"/>
      <c r="M171" s="65" t="s">
        <v>275</v>
      </c>
    </row>
    <row r="172" spans="1:13" ht="15">
      <c r="A172" s="66">
        <v>169</v>
      </c>
      <c r="B172" s="67" t="s">
        <v>233</v>
      </c>
      <c r="C172" s="91" t="s">
        <v>235</v>
      </c>
      <c r="D172" s="71" t="s">
        <v>248</v>
      </c>
      <c r="E172" s="64">
        <v>15</v>
      </c>
      <c r="F172" s="64">
        <f aca="true" t="shared" si="14" ref="F172:F175">E172*5</f>
        <v>75</v>
      </c>
      <c r="G172" s="64">
        <v>1.5</v>
      </c>
      <c r="H172" s="64">
        <v>8750</v>
      </c>
      <c r="I172" s="87">
        <f aca="true" t="shared" si="15" ref="I172:I175">2.7*(H172/0.15)/10000</f>
        <v>15.750000000000004</v>
      </c>
      <c r="K172" s="104">
        <v>2</v>
      </c>
      <c r="L172" s="158"/>
      <c r="M172" s="65" t="s">
        <v>275</v>
      </c>
    </row>
    <row r="173" spans="1:13" ht="15">
      <c r="A173" s="66">
        <v>170</v>
      </c>
      <c r="B173" s="67" t="s">
        <v>233</v>
      </c>
      <c r="C173" s="91" t="s">
        <v>235</v>
      </c>
      <c r="D173" s="71" t="s">
        <v>248</v>
      </c>
      <c r="E173" s="64">
        <v>15</v>
      </c>
      <c r="F173" s="64">
        <f t="shared" si="14"/>
        <v>75</v>
      </c>
      <c r="G173" s="64">
        <v>1.5</v>
      </c>
      <c r="H173" s="64">
        <v>7200</v>
      </c>
      <c r="I173" s="87">
        <f t="shared" si="15"/>
        <v>12.96</v>
      </c>
      <c r="K173" s="104">
        <v>2</v>
      </c>
      <c r="L173" s="158"/>
      <c r="M173" s="65" t="s">
        <v>275</v>
      </c>
    </row>
    <row r="174" spans="1:13" ht="15">
      <c r="A174" s="66">
        <v>171</v>
      </c>
      <c r="B174" s="68" t="s">
        <v>234</v>
      </c>
      <c r="C174" s="91" t="s">
        <v>235</v>
      </c>
      <c r="D174" s="71" t="s">
        <v>249</v>
      </c>
      <c r="E174" s="64">
        <v>25</v>
      </c>
      <c r="F174" s="64">
        <f t="shared" si="14"/>
        <v>125</v>
      </c>
      <c r="G174" s="64">
        <v>2</v>
      </c>
      <c r="H174" s="64">
        <v>8700</v>
      </c>
      <c r="I174" s="87">
        <f t="shared" si="15"/>
        <v>15.66</v>
      </c>
      <c r="K174" s="104">
        <v>2</v>
      </c>
      <c r="L174" s="158"/>
      <c r="M174" s="65" t="s">
        <v>275</v>
      </c>
    </row>
    <row r="175" spans="1:13" ht="14.25" customHeight="1">
      <c r="A175" s="66">
        <v>172</v>
      </c>
      <c r="B175" s="68" t="s">
        <v>234</v>
      </c>
      <c r="C175" s="91" t="s">
        <v>235</v>
      </c>
      <c r="D175" s="71" t="s">
        <v>250</v>
      </c>
      <c r="E175" s="64">
        <v>25</v>
      </c>
      <c r="F175" s="64">
        <f t="shared" si="14"/>
        <v>125</v>
      </c>
      <c r="G175" s="64">
        <v>2</v>
      </c>
      <c r="H175" s="64">
        <v>9800</v>
      </c>
      <c r="I175" s="87">
        <f t="shared" si="15"/>
        <v>17.640000000000004</v>
      </c>
      <c r="K175" s="104">
        <v>2</v>
      </c>
      <c r="L175" s="158"/>
      <c r="M175" s="65" t="s">
        <v>275</v>
      </c>
    </row>
    <row r="176" spans="1:12" ht="15" customHeight="1" hidden="1">
      <c r="A176" s="73"/>
      <c r="B176" s="73"/>
      <c r="C176" s="92"/>
      <c r="D176" s="73"/>
      <c r="E176" s="73"/>
      <c r="F176" s="73"/>
      <c r="G176" s="73"/>
      <c r="H176" s="86"/>
      <c r="K176" s="96"/>
      <c r="L176" s="159"/>
    </row>
    <row r="177" spans="8:11" ht="15">
      <c r="H177" s="65">
        <f>SUM(H4:H175)</f>
        <v>237159.01111111094</v>
      </c>
      <c r="I177" s="65">
        <f>SUM(I4:I175)</f>
        <v>173.11450555555555</v>
      </c>
      <c r="J177" s="65">
        <f aca="true" t="shared" si="16" ref="J177:K177">SUM(J4:J175)</f>
        <v>195.2090111111111</v>
      </c>
      <c r="K177" s="65">
        <f t="shared" si="16"/>
        <v>372.0235166666663</v>
      </c>
    </row>
    <row r="178" ht="15">
      <c r="H178" s="64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cp:lastPrinted>2020-09-09T10:56:44Z</cp:lastPrinted>
  <dcterms:created xsi:type="dcterms:W3CDTF">2020-04-15T08:21:33Z</dcterms:created>
  <dcterms:modified xsi:type="dcterms:W3CDTF">2021-02-17T19:09:22Z</dcterms:modified>
  <cp:category/>
  <cp:version/>
  <cp:contentType/>
  <cp:contentStatus/>
</cp:coreProperties>
</file>