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Durgukondal" sheetId="2" r:id="rId1"/>
    <sheet name="Sheet1" sheetId="3" r:id="rId2"/>
    <sheet name="Sheet2" sheetId="4" r:id="rId3"/>
  </sheets>
  <definedNames>
    <definedName name="_xlnm._FilterDatabase" localSheetId="0" hidden="1">'Durgukondal'!$B$70:$M$262</definedName>
  </definedNames>
  <calcPr calcId="144525"/>
</workbook>
</file>

<file path=xl/sharedStrings.xml><?xml version="1.0" encoding="utf-8"?>
<sst xmlns="http://schemas.openxmlformats.org/spreadsheetml/2006/main" count="465" uniqueCount="227">
  <si>
    <t>e DPR of Lohattar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</si>
  <si>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</si>
  <si>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</si>
  <si>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</si>
  <si>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</si>
  <si>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</si>
  <si>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</si>
  <si>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</si>
  <si>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</si>
  <si>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Lohattar</t>
  </si>
  <si>
    <t>Villages Covered</t>
  </si>
  <si>
    <t>Lohattar, Mohgaon, Silpat, Hepurkasa, Sonadaai, Pidchod, Suparpani</t>
  </si>
  <si>
    <t>B</t>
  </si>
  <si>
    <t>PHYSIOGRAPHIC PROFILE</t>
  </si>
  <si>
    <t>Total Area (Ha)</t>
  </si>
  <si>
    <t>Rainfall (mm)</t>
  </si>
  <si>
    <t>1170 MM</t>
  </si>
  <si>
    <t>Soil type</t>
  </si>
  <si>
    <t>Sandy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</si>
  <si>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</si>
  <si>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</si>
  <si>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</si>
  <si>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</si>
  <si>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</si>
  <si>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</si>
  <si>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</si>
  <si>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</si>
  <si>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</si>
  <si>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</si>
  <si>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2017-18</t>
  </si>
  <si>
    <t>2018-19</t>
  </si>
  <si>
    <t>2019-20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</si>
  <si>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</si>
  <si>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</si>
  <si>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</si>
  <si>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</si>
  <si>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</si>
  <si>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</si>
  <si>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</si>
  <si>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</si>
  <si>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</si>
  <si>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</si>
  <si>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</si>
  <si>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</si>
  <si>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</si>
  <si>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</si>
  <si>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</si>
  <si>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</si>
  <si>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</si>
  <si>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</si>
  <si>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</si>
  <si>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</si>
  <si>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</si>
  <si>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</si>
  <si>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</si>
  <si>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</si>
  <si>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</si>
  <si>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</si>
  <si>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</si>
  <si>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</si>
  <si>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</si>
  <si>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</si>
  <si>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</si>
  <si>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</si>
  <si>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</si>
  <si>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</si>
  <si>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</si>
  <si>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</si>
  <si>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96.775 Ha-mt</t>
  </si>
  <si>
    <t>Total Water Available (Ham)</t>
  </si>
  <si>
    <r>
      <t>23.40</t>
    </r>
    <r>
      <rPr>
        <sz val="10"/>
        <color theme="1"/>
        <rFont val="Arial"/>
        <family val="2"/>
      </rPr>
      <t xml:space="preserve"> Ha-mt</t>
    </r>
  </si>
  <si>
    <t>Water Resource to be created (Ham)</t>
  </si>
  <si>
    <t>73.3725 Ha-mt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</si>
  <si>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</si>
  <si>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</si>
  <si>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</si>
  <si>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</si>
  <si>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</si>
  <si>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</si>
  <si>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</si>
  <si>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</si>
  <si>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</si>
  <si>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</si>
  <si>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</si>
  <si>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</si>
  <si>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</si>
  <si>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(Lakh)  </t>
  </si>
  <si>
    <t xml:space="preserve">Persondays Projected </t>
  </si>
  <si>
    <t>Treated area</t>
  </si>
  <si>
    <t>Lat.</t>
  </si>
  <si>
    <t>Long.</t>
  </si>
  <si>
    <t>Targeted HH</t>
  </si>
  <si>
    <t xml:space="preserve">BHUMI SAMTALAIKARAN KARYA </t>
  </si>
  <si>
    <t>BUMI SAMTALI KARAN NIRMAD KARYA BIDESINGH/JAYSINGH SONADAI GP LOHATTAR</t>
  </si>
  <si>
    <t>LL</t>
  </si>
  <si>
    <t>NIJI DABRI</t>
  </si>
  <si>
    <t>NIJI DABRI SAH BOARD NIRMAD KARYA AAGOSH/AMARSINGH GP LOHATTAR</t>
  </si>
  <si>
    <t>26X26X3</t>
  </si>
  <si>
    <t>FP</t>
  </si>
  <si>
    <t>NIJI DABRI SAH BOARD NIRMAD KARYA GP LOHATTAR</t>
  </si>
  <si>
    <t>NISTARI TALAB NIRMD KARYA LOHATTAR</t>
  </si>
  <si>
    <t>70X70X3</t>
  </si>
  <si>
    <t>NIJI DABRI SAH BOARD NIRMAD KARYA SANKU/AMRU GP LOHATTAR</t>
  </si>
  <si>
    <t>VERMI TANKA</t>
  </si>
  <si>
    <t>VARMI TANKA NIRMAD KARYA MOTIRAM/MAHJIRAM LOHATTAR</t>
  </si>
  <si>
    <t>2.1X 4.2</t>
  </si>
  <si>
    <t>WS</t>
  </si>
  <si>
    <t>VARMI TANKA NIRMAD KARYA DAYARAM/VISHALSINGH LOHATTAR</t>
  </si>
  <si>
    <t>VERMI TANKA NIRMAD KARY DUKHIT/BHADURAM LOHATTAR</t>
  </si>
  <si>
    <t>VARMI TANKA NIRMAD KARYA LALIT/DEVSINGH LOHATTAR</t>
  </si>
  <si>
    <t>VARMI TANKA NIRMAD KARYA LALIT/DEVSINGH SOMNATH/BANNU LOHATTR</t>
  </si>
  <si>
    <t>VARMI TANKA NIRMAD KARYA MAYARAM/VISHAL LOHATTAR</t>
  </si>
  <si>
    <t>VERMI TANKA NIRMAD KARYA DEVNATH/LACHHCHNDAR LOHATTAR</t>
  </si>
  <si>
    <t>VERMI TANKA NIRMAD KARYA KUNVARSINGH/SAMRUT LOHATTAR</t>
  </si>
  <si>
    <t>VERMI TANKA NIRMAD KARYA KALABAI/BAHAU LOHATTAR</t>
  </si>
  <si>
    <t>NIJI DABRI SAH BOARD NIRMAD KARYA RAMJIRAM/DEVSINGH GP LOHATTAR</t>
  </si>
  <si>
    <t>28X28X3</t>
  </si>
  <si>
    <t>BHUMI SAMTALAIKARAN KARYA LACHCHHAN/BISHAL GP LOHATTAR GP LOHATTAR</t>
  </si>
  <si>
    <t>BHUMI SAMTALIKARAN KARYA SANTARAM/UDERAM GP LOHATTAR</t>
  </si>
  <si>
    <t>BHUMI SAMTALIKARAN KARYA SHAYAMLAL/JANGLU GP LOHATTAR</t>
  </si>
  <si>
    <t>NIJI DABRI NIRMAN KARYA SIVLAL DURGU RAM LOHATTER</t>
  </si>
  <si>
    <t>NIJI DABRI SAH BOARD NIRMAD KAYRA PURSHOTTAM/BUDHANSINGH GP LOHATTAR</t>
  </si>
  <si>
    <t>NIJI DABRI SAH BAORD NIRMAD KARYA SADASINGH/KACHHERI GP LOHATTAR</t>
  </si>
  <si>
    <t>NADEP TAINK</t>
  </si>
  <si>
    <t>NADEP TAINK NIRMAD KARYA MOTIRAM/MAHJI LOHATTAR GP LOHATTAR</t>
  </si>
  <si>
    <t>NT</t>
  </si>
  <si>
    <t>NADEP TAINK NIRMAD KARYA DAYARAM/VISHALSINGH GP LOHATTAR</t>
  </si>
  <si>
    <t>NADEP TAINK NIRMAD KARYA LALIT/DEVSINGH GP LOHATTAR</t>
  </si>
  <si>
    <t>NADEP TAINK NIRMAD KARYA SOMNATH/BANNURAM GP LOHATTAR</t>
  </si>
  <si>
    <t>NADEP TAINK NIRMAD KARYA MAYARAM/VISHAL GP LOHATTAR</t>
  </si>
  <si>
    <t>NADEP TAINK NIRMAD KARYA DUKHIT/BHADURAM LOHATTAR</t>
  </si>
  <si>
    <t xml:space="preserve">PLANTATION </t>
  </si>
  <si>
    <t>GAUTHAN STHAL ME PAUDHA ROPAN KARYA GP LOHATTAR</t>
  </si>
  <si>
    <t>PL</t>
  </si>
  <si>
    <t>LBS</t>
  </si>
  <si>
    <t>LBCD (6) 7 M. SHRAWAN/SANTU KHET KE PASS GP LOHATTAR</t>
  </si>
  <si>
    <t>2.1X4.2</t>
  </si>
  <si>
    <t>LBCD (7) 7 M. JANGALURAM/CHAMRU KHET KE PASS GP LOHATTAR</t>
  </si>
  <si>
    <t>LBCD (8) 7 M. FIRTAY/DURSAY KHET KE PASS GP LOHATTAR</t>
  </si>
  <si>
    <t>LBCD (9) 7 M. FAGURAM/DUKALURAM KHET KE PASS GP LOHATTAR</t>
  </si>
  <si>
    <t>LBCD (10) 7 M. NOHRIBAI/BANSHURAM KHET KE PASS GP LOHATTAR</t>
  </si>
  <si>
    <t>CPT</t>
  </si>
  <si>
    <t>TRANCH NIRMAD KARYA 380 M. LOHATTAR</t>
  </si>
  <si>
    <t>380 M</t>
  </si>
  <si>
    <t>NIJI DABRI SAH BOARD NIRMAD KARYA SAGNURAM/HIRALAL GP LOHATTAR</t>
  </si>
  <si>
    <t>NIJI DABRI MANKUR CHAMRU LOHATTAR</t>
  </si>
  <si>
    <t>NADEP TAINK NIRMAD KARYA DEVNATH/LACHHANDAR LOHATTAR</t>
  </si>
  <si>
    <t>NADEP TAINK NIRMAD KARYA KUNVARSINGH/SAMRUT LOHATTAR</t>
  </si>
  <si>
    <t>NADEP TAINK NIRMAD KARYA KALABAI/BIHAU LOHATTAR</t>
  </si>
  <si>
    <t>CHARAGAAH</t>
  </si>
  <si>
    <t>CHARAGAH STHAL ME PAUDHA ROPAD KARYA GP LOHATTAR</t>
  </si>
  <si>
    <t xml:space="preserve">GAUTHAN </t>
  </si>
  <si>
    <t>PANI TANKI NIRMAD KARYA 03 NAG (7.00 X 1.00 X 0.50 M.) GP LOHATTAR</t>
  </si>
  <si>
    <t>7.00 X 1.00 X 0.50 M.</t>
  </si>
  <si>
    <t>niji bhumi samtalikaran sriram/keshoram</t>
  </si>
  <si>
    <t>आवर्ती चराई विकाश कार्य आर एफ़ 621 सिलपट</t>
  </si>
  <si>
    <t>समुदाय के लिए वर्मी कम्पोस्ट संरचना का निर्माण कार्य 03 नग लोहत्तर</t>
  </si>
  <si>
    <t>NAYA TALAB NIRMAD KARYA LOHATTAR</t>
  </si>
  <si>
    <t>लूज बोल्डर चेक निर्माण कार्य (रावली नाला मे 7 मी. 13 नाग ) सोनदाई ग्राम पंचायत लोहत्तर</t>
  </si>
  <si>
    <t>NIJI DABRI SAH BOARD NIRMAD KARYA DEVLAL/NAVLU SONADAI GPLOHATTAR</t>
  </si>
  <si>
    <t>Loose boulder check nirman kary (ravli nala me 7 m 5 nag)</t>
  </si>
  <si>
    <t>NIJI DABRI SAH BOARD NIRMAD KARYA MANGNIBAI/CHAMARSINGH GP LOHATTAR</t>
  </si>
  <si>
    <t>NIJI DABRI SAH BOARD NIRMAD KARYA CHANSURAM/FAGNURAM GP LOHATTAR</t>
  </si>
  <si>
    <t>BHUMI SAMTALIKARAN NIRMAD KARYA KAPURRAM/ANKALU GP LOHATTAR</t>
  </si>
  <si>
    <t>BHUMI SAMTALIKARAN NIRMAD KARYA SANJAY/KHEMRAJ GP LOHATTAR</t>
  </si>
  <si>
    <t>BHUMI SAMTALIKARAN NIRMAD KARYA LILAPRASAD/JUHRI GP LOHATTAR</t>
  </si>
  <si>
    <t>BHUMI SAMTALIKARAN NIRMAD KARYA HARENDRA/AGHNU RAM GP LOHATTAR</t>
  </si>
  <si>
    <t>NIJI DABRI SAH BOARD NIRMAD KARYA MAYARAM/CHAMRAN GP LOHATTAR</t>
  </si>
  <si>
    <t>BHUMI SAMTALIKARN KARYA SURAJ LAL/SANKUR GP LOHATTARQ</t>
  </si>
  <si>
    <t>BHUMI SAMTALIKARAN KARYA CHAITRAM/FAGURAM GP LOHATTAR</t>
  </si>
  <si>
    <t>NIJI DABRI SAH BOARD NIRMAD KARYA SHATRURAM/DHOKURAM GP LOHATTAR</t>
  </si>
  <si>
    <t>BHUMI SAMTALI KARAN KARYA BIDESINGH/BISHAHU GP LOHATTAR</t>
  </si>
  <si>
    <t>BHUMI SAMTALIKARAN NIRMAD KARYA SONAURAM/KANSHIRAM GP LOHATTAR</t>
  </si>
  <si>
    <t>nji bhumi samtalikaran kary surajlal/shankar</t>
  </si>
  <si>
    <t>Loose boulder check nirman kary (ravli nala me 7 m 21 nag)</t>
  </si>
  <si>
    <t>समुदाय के लिए वर्मी कम्पोस्ट संरचना का निर्माण कार्य लोहत्तर 2no</t>
  </si>
  <si>
    <t>niji dabri nirman mayaram/chamru</t>
  </si>
  <si>
    <t>BHUMI SAMTALIKARAN KARYA DAIYSINGH/DASHRU GP LOHATTAR</t>
  </si>
  <si>
    <t>समुदाय के लिए वर्मी कम्पोस्ट संरचना का निर्माण कार्य लोहत्तर</t>
  </si>
  <si>
    <t>NIJI DABRI SAH BOARD NIRMAD KARYA RAMSAY/SADHURAM GP LOHATTAR</t>
  </si>
  <si>
    <t>25X25X3</t>
  </si>
  <si>
    <t>BHUMI SAMTALI KARAN NIRMAD KARYA RANURAM/PARAU MOHGAON GP LOHATTAR</t>
  </si>
  <si>
    <t>BHUMI SAMTALIKARAN NIRMAD KARYA LALURAM/CHAITURAM SONADAI GP LOHATTAR</t>
  </si>
  <si>
    <t>BHUMI SAMTALIKARAN NIRMAD KARYA SHYAMKUNWAR/DADURAM LOHATTAR</t>
  </si>
  <si>
    <t>BHUMI SAMTALI KARAN NIRMAD KARYA BHAGWAN/MAHRU LOHATTAR</t>
  </si>
  <si>
    <t>BHUMI SAMTALI KARAN NIRMAD KARYA PARMESHWAR/DULARSINGH LOHATTAR</t>
  </si>
  <si>
    <t>Loose boulder check nirman kary (ravli nala me 7 m 13 nag)</t>
  </si>
  <si>
    <t>Loose boulder check nirman kary (ravli nala me 6 m 19 nag)</t>
  </si>
  <si>
    <t>niji dabri nirman baliyar/niringsai</t>
  </si>
  <si>
    <t>niji dabri nirman dashmobai/sukhdev</t>
  </si>
  <si>
    <t>NISTARI TALAB NIRMAN KARYA LOHATTAR</t>
  </si>
  <si>
    <t>NIJI DABRI SAH BOARD NIRMAD NANDURAM/RAMSAY GP LOHATTAR</t>
  </si>
  <si>
    <t>niji dabri nirman dhansu/fagnu</t>
  </si>
  <si>
    <t>NIJI DABRI SAH BOARD NIRMAD KARYA AMRU/MAHRU HEPURKASA GP LOHATTAR</t>
  </si>
  <si>
    <t>भूमि समतलीकरण कार्य वन अधिकार पट्टाधारी कृषको के भूमि पर बड़ी विकास हेतु पंचायत - लोहत्तर</t>
  </si>
  <si>
    <t>BHUMI SAMTALIKARAN KARAY KRISNA/ JAGGU RAM G/P LOHATTAR</t>
  </si>
  <si>
    <t>BHUMI SAMTALIKARAN KARAY SONSAY/ MANI RAM G/P LOHATTAR</t>
  </si>
  <si>
    <t>BHUMI SAMTALIKARAN KARAY BIDERAM/ CHAMRU RAM G/P LOHATTAR</t>
  </si>
  <si>
    <t>BHUMI SAMTALIKARAN KARAY GADARAM/ THIRU RAM G/P LOHATTAR</t>
  </si>
  <si>
    <t>BHUMI SAMTALIKARAN KARAY SURJU RAM/ ROHIDAS G/P LOHATTAR</t>
  </si>
  <si>
    <t>BHUMI SAMTALIKARAN KARYA MANGIYA RAM BRIJ LAL GP LOHATTAR</t>
  </si>
  <si>
    <t>BHUMI SAMTALIKARAN KARYA DUKHIT / BHADU RAM GP LOHATTAR</t>
  </si>
  <si>
    <t>BHUMI SAMTALIKARAN KARYA SAMBATTI / SUMRAN GP LOHATTAR</t>
  </si>
  <si>
    <t>BHUMI SAMTALIKARAN KARYA SURJU RAM / ROHIDAS GP LOHATTAR</t>
  </si>
  <si>
    <t>NIJI DABRI NIRMAN KARYA HALALKHOR SUKLU GP LOHATTAR</t>
  </si>
  <si>
    <t>TALAB GAHRIKARAN KARYA POTAI KHET KE UPAR HEPURKASA LOHATTAR</t>
  </si>
  <si>
    <t>niji dabri nirman mahangibai/chamarsingh</t>
  </si>
  <si>
    <t>NIJI DABRI SAH BOARD NIRMAD KARYA JAGATRAM/FAGURAM GP LOHATTAR</t>
  </si>
  <si>
    <t>NIJI DABARI NIRMAD KARYA</t>
  </si>
  <si>
    <t xml:space="preserve">योग :- </t>
  </si>
  <si>
    <t>क्रमांक</t>
  </si>
  <si>
    <t>भूमि पैटर्न</t>
  </si>
  <si>
    <t>क्षेत्र (हे)</t>
  </si>
  <si>
    <t>ढलान (%) जहां लागू</t>
  </si>
  <si>
    <t>प्रतिशत%</t>
  </si>
  <si>
    <t>वनभूमि (बड़े वृक्ष)</t>
  </si>
  <si>
    <t>वनभूमि (छोटे झाड़)</t>
  </si>
  <si>
    <r>
      <rPr>
        <sz val="10"/>
        <color rgb="FF000000"/>
        <rFont val="Mangal"/>
        <family val="2"/>
      </rPr>
      <t>पहाड़ / चट्टान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</si>
  <si>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Mangal"/>
        <family val="2"/>
      </rPr>
      <t>रियासत / आबादी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</si>
  <si>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Mangal"/>
        <family val="2"/>
      </rPr>
      <t>सड़क/ इमारत</t>
    </r>
    <r>
      <rPr>
        <sz val="10"/>
        <color rgb="FF000000"/>
        <rFont val="Arial"/>
        <family val="2"/>
      </rPr>
      <t xml:space="preserve"> </t>
    </r>
  </si>
  <si>
    <t>जल निकायों</t>
  </si>
  <si>
    <t>अपलैंड</t>
  </si>
  <si>
    <t>मध्य अपलैंड</t>
  </si>
  <si>
    <t>मध्य तराई</t>
  </si>
  <si>
    <t>समतल नीचा भूमि</t>
  </si>
  <si>
    <r>
      <rPr>
        <sz val="10"/>
        <color rgb="FF000000"/>
        <rFont val="Mangal"/>
        <family val="2"/>
      </rPr>
      <t>पड़ती भूमि</t>
    </r>
    <r>
      <rPr>
        <sz val="10"/>
        <color rgb="FF000000"/>
        <rFont val="Arial"/>
        <family val="2"/>
      </rPr>
      <t xml:space="preserve"> </t>
    </r>
  </si>
  <si>
    <t>कुल</t>
  </si>
</sst>
</file>

<file path=xl/styles.xml><?xml version="1.0" encoding="utf-8"?>
<styleSheet xmlns="http://schemas.openxmlformats.org/spreadsheetml/2006/main">
  <numFmts count="6">
    <numFmt numFmtId="176" formatCode="0.0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_ * #,##0.00_ ;_ * \-#,##0.00_ ;_ * &quot;-&quot;??_ ;_ @_ "/>
    <numFmt numFmtId="180" formatCode="_ * #,##0_ ;_ * \-#,##0_ ;_ * &quot;-&quot;_ ;_ @_ "/>
    <numFmt numFmtId="181" formatCode="#;#;[White]General;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mbria"/>
      <family val="2"/>
    </font>
    <font>
      <sz val="10"/>
      <color rgb="FF000000"/>
      <name val="Mang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sz val="11"/>
      <color theme="8" tint="-0.4999699890613556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color theme="1"/>
      <name val="Roboto"/>
      <family val="2"/>
    </font>
    <font>
      <sz val="9"/>
      <color rgb="FF000000"/>
      <name val="Nirmala UI"/>
      <family val="2"/>
    </font>
    <font>
      <sz val="10"/>
      <color rgb="FF000000"/>
      <name val="Times New Roman"/>
      <family val="2"/>
    </font>
    <font>
      <sz val="13"/>
      <color theme="1"/>
      <name val="Kruti Dev 010"/>
      <family val="2"/>
    </font>
    <font>
      <b/>
      <sz val="12"/>
      <color theme="1"/>
      <name val="Nirmala UI"/>
      <family val="2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80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3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25" fillId="4" borderId="1" applyNumberFormat="0" applyProtection="0">
      <alignment/>
    </xf>
    <xf numFmtId="0" fontId="31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35" fillId="0" borderId="2" applyNumberFormat="0" applyFill="0" applyProtection="0">
      <alignment/>
    </xf>
    <xf numFmtId="0" fontId="32" fillId="0" borderId="4" applyNumberFormat="0" applyFill="0" applyProtection="0">
      <alignment/>
    </xf>
    <xf numFmtId="0" fontId="32" fillId="0" borderId="0" applyNumberFormat="0" applyFill="0" applyBorder="0" applyProtection="0">
      <alignment/>
    </xf>
    <xf numFmtId="0" fontId="36" fillId="8" borderId="5" applyNumberFormat="0" applyProtection="0">
      <alignment/>
    </xf>
    <xf numFmtId="0" fontId="28" fillId="9" borderId="0" applyNumberFormat="0" applyBorder="0" applyProtection="0">
      <alignment/>
    </xf>
    <xf numFmtId="0" fontId="38" fillId="10" borderId="0" applyNumberFormat="0" applyBorder="0" applyProtection="0">
      <alignment/>
    </xf>
    <xf numFmtId="0" fontId="39" fillId="11" borderId="6" applyNumberFormat="0" applyProtection="0">
      <alignment/>
    </xf>
    <xf numFmtId="0" fontId="0" fillId="12" borderId="0" applyNumberFormat="0" applyBorder="0" applyProtection="0">
      <alignment/>
    </xf>
    <xf numFmtId="0" fontId="40" fillId="11" borderId="5" applyNumberFormat="0" applyProtection="0">
      <alignment/>
    </xf>
    <xf numFmtId="0" fontId="1" fillId="0" borderId="0">
      <alignment/>
      <protection/>
    </xf>
    <xf numFmtId="0" fontId="29" fillId="0" borderId="7" applyNumberFormat="0" applyFill="0" applyProtection="0">
      <alignment/>
    </xf>
    <xf numFmtId="0" fontId="37" fillId="0" borderId="8" applyNumberFormat="0" applyFill="0" applyProtection="0">
      <alignment/>
    </xf>
    <xf numFmtId="0" fontId="41" fillId="13" borderId="0" applyNumberFormat="0" applyBorder="0" applyProtection="0">
      <alignment/>
    </xf>
    <xf numFmtId="0" fontId="26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2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100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19" borderId="9" xfId="0" applyFont="1" applyFill="1" applyBorder="1" applyAlignment="1">
      <alignment horizontal="left" vertical="top" wrapText="1"/>
    </xf>
    <xf numFmtId="0" fontId="0" fillId="0" borderId="9" xfId="0" applyBorder="1"/>
    <xf numFmtId="0" fontId="4" fillId="0" borderId="9" xfId="0" applyFont="1" applyBorder="1" applyAlignment="1">
      <alignment horizontal="center" wrapText="1"/>
    </xf>
    <xf numFmtId="0" fontId="5" fillId="33" borderId="9" xfId="0" applyFont="1" applyFill="1" applyBorder="1" applyAlignment="1">
      <alignment vertical="top"/>
    </xf>
    <xf numFmtId="0" fontId="6" fillId="0" borderId="0" xfId="0" applyFont="1"/>
    <xf numFmtId="0" fontId="7" fillId="0" borderId="9" xfId="0" applyFont="1" applyBorder="1" applyAlignment="1">
      <alignment horizontal="right" vertical="top"/>
    </xf>
    <xf numFmtId="0" fontId="4" fillId="0" borderId="9" xfId="0" applyFont="1" applyBorder="1" applyAlignment="1">
      <alignment horizontal="center"/>
    </xf>
    <xf numFmtId="0" fontId="8" fillId="0" borderId="9" xfId="0" applyFont="1" applyBorder="1" applyAlignment="1">
      <alignment vertical="top"/>
    </xf>
    <xf numFmtId="0" fontId="5" fillId="33" borderId="9" xfId="0" applyFont="1" applyFill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 wrapText="1"/>
    </xf>
    <xf numFmtId="0" fontId="7" fillId="26" borderId="9" xfId="0" applyFont="1" applyFill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3" fillId="34" borderId="0" xfId="0" applyFont="1" applyFill="1"/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0" fillId="19" borderId="10" xfId="0" applyFont="1" applyFill="1" applyBorder="1" applyAlignment="1">
      <alignment horizontal="center"/>
    </xf>
    <xf numFmtId="0" fontId="10" fillId="19" borderId="11" xfId="0" applyFont="1" applyFill="1" applyBorder="1" applyAlignment="1">
      <alignment horizontal="center"/>
    </xf>
    <xf numFmtId="0" fontId="3" fillId="19" borderId="12" xfId="0" applyFont="1" applyFill="1" applyBorder="1"/>
    <xf numFmtId="0" fontId="3" fillId="19" borderId="0" xfId="0" applyFont="1" applyFill="1" applyBorder="1"/>
    <xf numFmtId="0" fontId="10" fillId="19" borderId="13" xfId="0" applyFont="1" applyFill="1" applyBorder="1" applyAlignment="1">
      <alignment horizontal="left" vertical="top" wrapText="1"/>
    </xf>
    <xf numFmtId="0" fontId="10" fillId="19" borderId="14" xfId="0" applyFont="1" applyFill="1" applyBorder="1" applyAlignment="1">
      <alignment horizontal="left" vertical="top" wrapText="1"/>
    </xf>
    <xf numFmtId="0" fontId="3" fillId="19" borderId="14" xfId="0" applyFont="1" applyFill="1" applyBorder="1" applyAlignment="1">
      <alignment horizontal="left" vertical="top" wrapText="1"/>
    </xf>
    <xf numFmtId="0" fontId="3" fillId="19" borderId="12" xfId="0" applyFont="1" applyFill="1" applyBorder="1" applyAlignment="1">
      <alignment horizontal="left" vertical="top" wrapText="1"/>
    </xf>
    <xf numFmtId="0" fontId="3" fillId="19" borderId="0" xfId="0" applyFont="1" applyFill="1" applyBorder="1" applyAlignment="1">
      <alignment horizontal="left" vertical="top" wrapText="1"/>
    </xf>
    <xf numFmtId="0" fontId="3" fillId="19" borderId="0" xfId="0" applyFont="1" applyFill="1" applyBorder="1" applyAlignment="1">
      <alignment horizontal="left" vertical="center" wrapText="1"/>
    </xf>
    <xf numFmtId="0" fontId="3" fillId="19" borderId="15" xfId="0" applyFont="1" applyFill="1" applyBorder="1" applyAlignment="1">
      <alignment horizontal="left" vertical="top" wrapText="1"/>
    </xf>
    <xf numFmtId="0" fontId="3" fillId="19" borderId="16" xfId="0" applyFont="1" applyFill="1" applyBorder="1" applyAlignment="1">
      <alignment horizontal="left" vertical="top" wrapText="1"/>
    </xf>
    <xf numFmtId="9" fontId="3" fillId="19" borderId="0" xfId="0" applyNumberFormat="1" applyFont="1" applyFill="1" applyBorder="1" applyAlignment="1">
      <alignment horizontal="left" vertical="top" wrapText="1"/>
    </xf>
    <xf numFmtId="0" fontId="11" fillId="19" borderId="0" xfId="0" applyFont="1" applyFill="1" applyBorder="1" applyAlignment="1">
      <alignment horizontal="left" vertical="top" wrapText="1"/>
    </xf>
    <xf numFmtId="0" fontId="12" fillId="19" borderId="0" xfId="0" applyFont="1" applyFill="1" applyBorder="1" applyAlignment="1">
      <alignment horizontal="left" vertical="top" wrapText="1"/>
    </xf>
    <xf numFmtId="0" fontId="12" fillId="19" borderId="16" xfId="0" applyFont="1" applyFill="1" applyBorder="1" applyAlignment="1">
      <alignment horizontal="left" vertical="top" wrapText="1"/>
    </xf>
    <xf numFmtId="0" fontId="10" fillId="19" borderId="13" xfId="0" applyFont="1" applyFill="1" applyBorder="1"/>
    <xf numFmtId="0" fontId="10" fillId="19" borderId="14" xfId="0" applyFont="1" applyFill="1" applyBorder="1"/>
    <xf numFmtId="0" fontId="13" fillId="19" borderId="14" xfId="0" applyFont="1" applyFill="1" applyBorder="1"/>
    <xf numFmtId="0" fontId="3" fillId="19" borderId="14" xfId="0" applyFont="1" applyFill="1" applyBorder="1"/>
    <xf numFmtId="0" fontId="14" fillId="19" borderId="12" xfId="0" applyFont="1" applyFill="1" applyBorder="1"/>
    <xf numFmtId="0" fontId="3" fillId="19" borderId="15" xfId="0" applyFont="1" applyFill="1" applyBorder="1"/>
    <xf numFmtId="0" fontId="3" fillId="19" borderId="16" xfId="0" applyFont="1" applyFill="1" applyBorder="1"/>
    <xf numFmtId="0" fontId="14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vertical="top" wrapText="1"/>
    </xf>
    <xf numFmtId="9" fontId="3" fillId="19" borderId="16" xfId="0" applyNumberFormat="1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 horizontal="left"/>
    </xf>
    <xf numFmtId="0" fontId="11" fillId="35" borderId="16" xfId="0" applyFont="1" applyFill="1" applyBorder="1" applyAlignment="1">
      <alignment horizontal="left" vertical="top" wrapText="1"/>
    </xf>
    <xf numFmtId="0" fontId="3" fillId="19" borderId="14" xfId="0" applyFont="1" applyFill="1" applyBorder="1" applyAlignment="1">
      <alignment horizontal="left"/>
    </xf>
    <xf numFmtId="0" fontId="15" fillId="19" borderId="14" xfId="0" applyFont="1" applyFill="1" applyBorder="1"/>
    <xf numFmtId="0" fontId="3" fillId="19" borderId="0" xfId="0" applyFont="1" applyFill="1" applyBorder="1" applyAlignment="1">
      <alignment horizontal="left" vertical="center"/>
    </xf>
    <xf numFmtId="0" fontId="3" fillId="19" borderId="0" xfId="0" applyFont="1" applyFill="1" applyBorder="1" applyAlignment="1">
      <alignment horizontal="left" vertical="top"/>
    </xf>
    <xf numFmtId="0" fontId="16" fillId="19" borderId="0" xfId="0" applyFont="1" applyFill="1" applyBorder="1" applyAlignment="1">
      <alignment horizontal="left" vertical="top"/>
    </xf>
    <xf numFmtId="0" fontId="16" fillId="19" borderId="16" xfId="0" applyFont="1" applyFill="1" applyBorder="1" applyAlignment="1">
      <alignment horizontal="left" vertical="top"/>
    </xf>
    <xf numFmtId="0" fontId="13" fillId="19" borderId="11" xfId="0" applyFont="1" applyFill="1" applyBorder="1" applyAlignment="1">
      <alignment horizontal="center"/>
    </xf>
    <xf numFmtId="0" fontId="3" fillId="19" borderId="11" xfId="0" applyFont="1" applyFill="1" applyBorder="1"/>
    <xf numFmtId="0" fontId="3" fillId="19" borderId="17" xfId="0" applyFont="1" applyFill="1" applyBorder="1"/>
    <xf numFmtId="0" fontId="3" fillId="19" borderId="18" xfId="0" applyFont="1" applyFill="1" applyBorder="1"/>
    <xf numFmtId="0" fontId="3" fillId="19" borderId="19" xfId="0" applyFont="1" applyFill="1" applyBorder="1"/>
    <xf numFmtId="0" fontId="3" fillId="19" borderId="18" xfId="0" applyFont="1" applyFill="1" applyBorder="1" applyAlignment="1">
      <alignment horizontal="left" vertical="center" wrapText="1"/>
    </xf>
    <xf numFmtId="0" fontId="3" fillId="19" borderId="20" xfId="0" applyFont="1" applyFill="1" applyBorder="1"/>
    <xf numFmtId="1" fontId="3" fillId="19" borderId="16" xfId="0" applyNumberFormat="1" applyFont="1" applyFill="1" applyBorder="1" applyAlignment="1">
      <alignment horizontal="left" vertical="top" wrapText="1"/>
    </xf>
    <xf numFmtId="0" fontId="10" fillId="19" borderId="21" xfId="0" applyFont="1" applyFill="1" applyBorder="1"/>
    <xf numFmtId="0" fontId="10" fillId="19" borderId="22" xfId="0" applyFont="1" applyFill="1" applyBorder="1"/>
    <xf numFmtId="0" fontId="10" fillId="19" borderId="11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center" vertical="center" wrapText="1"/>
    </xf>
    <xf numFmtId="0" fontId="17" fillId="19" borderId="23" xfId="0" applyFont="1" applyFill="1" applyBorder="1" applyAlignment="1">
      <alignment horizontal="center" vertical="center" wrapText="1"/>
    </xf>
    <xf numFmtId="0" fontId="13" fillId="19" borderId="23" xfId="0" applyFont="1" applyFill="1" applyBorder="1" applyAlignment="1">
      <alignment vertical="center" wrapText="1"/>
    </xf>
    <xf numFmtId="0" fontId="18" fillId="19" borderId="9" xfId="0" applyFont="1" applyFill="1" applyBorder="1" applyAlignment="1">
      <alignment horizontal="center" vertical="center"/>
    </xf>
    <xf numFmtId="0" fontId="19" fillId="19" borderId="9" xfId="0" applyFont="1" applyFill="1" applyBorder="1" applyAlignment="1" applyProtection="1">
      <alignment horizontal="center" vertical="center" wrapText="1"/>
      <protection hidden="1"/>
    </xf>
    <xf numFmtId="0" fontId="0" fillId="19" borderId="9" xfId="0" applyFill="1" applyBorder="1" applyAlignment="1">
      <alignment horizontal="left" wrapText="1"/>
    </xf>
    <xf numFmtId="176" fontId="19" fillId="19" borderId="9" xfId="0" applyNumberFormat="1" applyFont="1" applyFill="1" applyBorder="1" applyAlignment="1" applyProtection="1">
      <alignment horizontal="center" vertical="center" wrapText="1"/>
      <protection hidden="1"/>
    </xf>
    <xf numFmtId="176" fontId="0" fillId="19" borderId="9" xfId="0" applyNumberFormat="1" applyFill="1" applyBorder="1" applyAlignment="1">
      <alignment horizontal="right" wrapText="1"/>
    </xf>
    <xf numFmtId="176" fontId="20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wrapText="1"/>
    </xf>
    <xf numFmtId="176" fontId="2" fillId="19" borderId="9" xfId="0" applyNumberFormat="1" applyFont="1" applyFill="1" applyBorder="1" applyAlignment="1">
      <alignment horizontal="right" wrapText="1"/>
    </xf>
    <xf numFmtId="0" fontId="10" fillId="19" borderId="17" xfId="0" applyFont="1" applyFill="1" applyBorder="1" applyAlignment="1">
      <alignment horizontal="left"/>
    </xf>
    <xf numFmtId="1" fontId="18" fillId="19" borderId="9" xfId="0" applyNumberFormat="1" applyFont="1" applyFill="1" applyBorder="1" applyAlignment="1">
      <alignment horizontal="center" vertical="center" wrapText="1"/>
    </xf>
    <xf numFmtId="0" fontId="21" fillId="19" borderId="9" xfId="0" applyFont="1" applyFill="1" applyBorder="1" applyAlignment="1">
      <alignment horizontal="center" vertical="center" wrapText="1"/>
    </xf>
    <xf numFmtId="0" fontId="19" fillId="19" borderId="23" xfId="0" applyFont="1" applyFill="1" applyBorder="1" applyAlignment="1" applyProtection="1">
      <alignment horizontal="center" vertical="center" wrapText="1"/>
      <protection hidden="1"/>
    </xf>
    <xf numFmtId="1" fontId="19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19" borderId="9" xfId="0" applyFont="1" applyFill="1" applyBorder="1" applyAlignment="1">
      <alignment horizontal="center" vertical="center" wrapText="1"/>
    </xf>
    <xf numFmtId="0" fontId="19" fillId="19" borderId="24" xfId="0" applyFont="1" applyFill="1" applyBorder="1" applyAlignment="1" applyProtection="1">
      <alignment horizontal="center" vertical="center" wrapText="1"/>
      <protection hidden="1"/>
    </xf>
    <xf numFmtId="0" fontId="22" fillId="19" borderId="9" xfId="0" applyFont="1" applyFill="1" applyBorder="1" applyAlignment="1" applyProtection="1">
      <alignment horizontal="center" vertical="center" wrapText="1"/>
      <protection hidden="1"/>
    </xf>
    <xf numFmtId="176" fontId="18" fillId="19" borderId="9" xfId="0" applyNumberFormat="1" applyFont="1" applyFill="1" applyBorder="1" applyAlignment="1">
      <alignment horizontal="center" vertical="center"/>
    </xf>
    <xf numFmtId="181" fontId="19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8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1" fontId="3" fillId="19" borderId="9" xfId="0" applyNumberFormat="1" applyFont="1" applyFill="1" applyBorder="1" applyAlignment="1">
      <alignment horizontal="center" vertical="center" wrapText="1"/>
    </xf>
    <xf numFmtId="49" fontId="19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19" borderId="24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/>
    </xf>
    <xf numFmtId="0" fontId="23" fillId="19" borderId="24" xfId="0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0" fontId="0" fillId="19" borderId="9" xfId="0" applyNumberForma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Normal 2 2 2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2">
    <dxf>
      <fill>
        <patternFill patternType="solid">
          <bgColor theme="9" tint="0.3999499976634979"/>
        </patternFill>
      </fill>
      <border/>
    </dxf>
    <dxf>
      <border>
        <right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M262"/>
  <sheetViews>
    <sheetView tabSelected="1" workbookViewId="0" topLeftCell="A38">
      <selection activeCell="D53" sqref="D53:D57"/>
    </sheetView>
  </sheetViews>
  <sheetFormatPr defaultColWidth="9.140625" defaultRowHeight="15"/>
  <cols>
    <col min="1" max="1" width="9.140625" style="22" customWidth="1"/>
    <col min="2" max="2" width="4.28125" style="18" customWidth="1"/>
    <col min="3" max="3" width="32.57421875" style="18" customWidth="1"/>
    <col min="4" max="4" width="25.8515625" style="18" customWidth="1"/>
    <col min="5" max="5" width="7.00390625" style="18" customWidth="1"/>
    <col min="6" max="6" width="14.00390625" style="18" customWidth="1"/>
    <col min="7" max="9" width="13.140625" style="18" customWidth="1"/>
    <col min="10" max="10" width="8.57421875" style="18" customWidth="1"/>
    <col min="11" max="11" width="10.421875" style="18" customWidth="1"/>
    <col min="12" max="12" width="11.28125" style="18" customWidth="1"/>
    <col min="13" max="13" width="9.140625" style="18" customWidth="1"/>
    <col min="14" max="16384" width="9.140625" style="22" customWidth="1"/>
  </cols>
  <sheetData>
    <row r="1" spans="2:13" ht="15.75">
      <c r="B1" s="23" t="s">
        <v>0</v>
      </c>
      <c r="C1" s="24"/>
      <c r="D1" s="24"/>
      <c r="E1" s="24"/>
      <c r="F1" s="24"/>
      <c r="G1" s="24"/>
      <c r="H1" s="24"/>
      <c r="I1" s="24"/>
      <c r="J1" s="24"/>
      <c r="K1" s="58"/>
      <c r="L1" s="59"/>
      <c r="M1" s="60"/>
    </row>
    <row r="2" spans="2:13" ht="15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61"/>
    </row>
    <row r="3" spans="2:13" ht="15">
      <c r="B3" s="27" t="s">
        <v>1</v>
      </c>
      <c r="C3" s="28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62"/>
    </row>
    <row r="4" spans="2:13" s="18" customFormat="1" ht="15">
      <c r="B4" s="30"/>
      <c r="C4" s="31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63"/>
    </row>
    <row r="5" spans="2:13" s="18" customFormat="1" ht="15">
      <c r="B5" s="30"/>
      <c r="C5" s="31" t="s">
        <v>4</v>
      </c>
      <c r="D5" s="31" t="s">
        <v>5</v>
      </c>
      <c r="E5" s="31"/>
      <c r="F5" s="31"/>
      <c r="G5" s="31"/>
      <c r="H5" s="31"/>
      <c r="I5" s="31"/>
      <c r="J5" s="31"/>
      <c r="K5" s="31"/>
      <c r="L5" s="31"/>
      <c r="M5" s="61"/>
    </row>
    <row r="6" spans="2:13" s="18" customFormat="1" ht="15">
      <c r="B6" s="30"/>
      <c r="C6" s="31" t="s">
        <v>6</v>
      </c>
      <c r="D6" s="31" t="s">
        <v>7</v>
      </c>
      <c r="E6" s="31"/>
      <c r="F6" s="31"/>
      <c r="G6" s="31"/>
      <c r="H6" s="31"/>
      <c r="I6" s="31"/>
      <c r="J6" s="31"/>
      <c r="K6" s="31"/>
      <c r="L6" s="31"/>
      <c r="M6" s="61"/>
    </row>
    <row r="7" spans="2:13" s="18" customFormat="1" ht="15">
      <c r="B7" s="30"/>
      <c r="C7" s="31" t="s">
        <v>8</v>
      </c>
      <c r="D7" s="31" t="s">
        <v>9</v>
      </c>
      <c r="E7" s="31"/>
      <c r="F7" s="31"/>
      <c r="G7" s="31"/>
      <c r="H7" s="31"/>
      <c r="I7" s="31"/>
      <c r="J7" s="31"/>
      <c r="K7" s="31"/>
      <c r="L7" s="31"/>
      <c r="M7" s="61"/>
    </row>
    <row r="8" spans="2:13" s="18" customFormat="1" ht="15">
      <c r="B8" s="33"/>
      <c r="C8" s="34" t="s">
        <v>10</v>
      </c>
      <c r="D8" s="34" t="s">
        <v>11</v>
      </c>
      <c r="E8" s="34"/>
      <c r="F8" s="34"/>
      <c r="G8" s="34"/>
      <c r="H8" s="34"/>
      <c r="I8" s="34"/>
      <c r="J8" s="34"/>
      <c r="K8" s="34"/>
      <c r="L8" s="34"/>
      <c r="M8" s="64"/>
    </row>
    <row r="9" spans="2:13" ht="1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61"/>
    </row>
    <row r="10" spans="2:13" ht="20.1" customHeight="1">
      <c r="B10" s="27" t="s">
        <v>12</v>
      </c>
      <c r="C10" s="28" t="s">
        <v>13</v>
      </c>
      <c r="D10" s="29"/>
      <c r="E10" s="29"/>
      <c r="F10" s="29"/>
      <c r="G10" s="29"/>
      <c r="H10" s="29"/>
      <c r="I10" s="29"/>
      <c r="J10" s="29"/>
      <c r="K10" s="29"/>
      <c r="L10" s="29"/>
      <c r="M10" s="62"/>
    </row>
    <row r="11" spans="2:13" ht="15">
      <c r="B11" s="30"/>
      <c r="C11" s="31" t="s">
        <v>14</v>
      </c>
      <c r="D11" s="31">
        <v>2777.17</v>
      </c>
      <c r="E11" s="31"/>
      <c r="F11" s="31"/>
      <c r="G11" s="31"/>
      <c r="H11" s="31"/>
      <c r="I11" s="31"/>
      <c r="J11" s="31"/>
      <c r="K11" s="31"/>
      <c r="L11" s="31"/>
      <c r="M11" s="61"/>
    </row>
    <row r="12" spans="2:13" ht="15">
      <c r="B12" s="30"/>
      <c r="C12" s="31" t="s">
        <v>15</v>
      </c>
      <c r="D12" s="31" t="s">
        <v>16</v>
      </c>
      <c r="E12" s="31"/>
      <c r="F12" s="31"/>
      <c r="G12" s="31"/>
      <c r="H12" s="31"/>
      <c r="I12" s="31"/>
      <c r="J12" s="31"/>
      <c r="K12" s="31"/>
      <c r="L12" s="31"/>
      <c r="M12" s="61"/>
    </row>
    <row r="13" spans="2:13" ht="15">
      <c r="B13" s="30"/>
      <c r="C13" s="31" t="s">
        <v>17</v>
      </c>
      <c r="D13" s="31" t="s">
        <v>18</v>
      </c>
      <c r="E13" s="31"/>
      <c r="F13" s="31"/>
      <c r="G13" s="31"/>
      <c r="H13" s="31"/>
      <c r="I13" s="31"/>
      <c r="J13" s="31"/>
      <c r="K13" s="31"/>
      <c r="L13" s="31"/>
      <c r="M13" s="61"/>
    </row>
    <row r="14" spans="2:13" ht="15">
      <c r="B14" s="30"/>
      <c r="C14" s="31" t="s">
        <v>19</v>
      </c>
      <c r="D14" s="35">
        <v>0.02</v>
      </c>
      <c r="E14" s="31"/>
      <c r="F14" s="31"/>
      <c r="G14" s="31"/>
      <c r="H14" s="31"/>
      <c r="I14" s="31"/>
      <c r="J14" s="31"/>
      <c r="K14" s="31"/>
      <c r="L14" s="31"/>
      <c r="M14" s="61"/>
    </row>
    <row r="15" spans="2:13" ht="15">
      <c r="B15" s="30"/>
      <c r="C15" s="31" t="s">
        <v>20</v>
      </c>
      <c r="D15" s="36">
        <v>2</v>
      </c>
      <c r="E15" s="37"/>
      <c r="F15" s="37"/>
      <c r="G15" s="37"/>
      <c r="H15" s="37"/>
      <c r="I15" s="37"/>
      <c r="J15" s="37"/>
      <c r="K15" s="37"/>
      <c r="L15" s="37"/>
      <c r="M15" s="61"/>
    </row>
    <row r="16" spans="2:13" ht="15">
      <c r="B16" s="33"/>
      <c r="C16" s="34"/>
      <c r="D16" s="38"/>
      <c r="E16" s="38"/>
      <c r="F16" s="38"/>
      <c r="G16" s="38"/>
      <c r="H16" s="38"/>
      <c r="I16" s="38"/>
      <c r="J16" s="38"/>
      <c r="K16" s="38"/>
      <c r="L16" s="38"/>
      <c r="M16" s="64"/>
    </row>
    <row r="17" spans="2:13" ht="1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61"/>
    </row>
    <row r="18" spans="2:13" ht="2.25" customHeight="1">
      <c r="B18" s="39" t="s">
        <v>21</v>
      </c>
      <c r="C18" s="40" t="s">
        <v>22</v>
      </c>
      <c r="D18" s="41"/>
      <c r="E18" s="42"/>
      <c r="F18" s="42"/>
      <c r="G18" s="42"/>
      <c r="H18" s="42"/>
      <c r="I18" s="42"/>
      <c r="J18" s="42"/>
      <c r="K18" s="42"/>
      <c r="L18" s="42"/>
      <c r="M18" s="62"/>
    </row>
    <row r="19" spans="2:13" s="18" customFormat="1" ht="15">
      <c r="B19" s="43" t="s">
        <v>21</v>
      </c>
      <c r="C19" s="31" t="s">
        <v>23</v>
      </c>
      <c r="D19" s="31">
        <v>1959</v>
      </c>
      <c r="E19" s="26"/>
      <c r="F19" s="26"/>
      <c r="G19" s="26"/>
      <c r="H19" s="26"/>
      <c r="I19" s="26"/>
      <c r="J19" s="26"/>
      <c r="K19" s="26"/>
      <c r="L19" s="26"/>
      <c r="M19" s="61"/>
    </row>
    <row r="20" spans="2:13" s="18" customFormat="1" ht="15">
      <c r="B20" s="25"/>
      <c r="C20" s="31" t="s">
        <v>24</v>
      </c>
      <c r="D20" s="31">
        <v>391</v>
      </c>
      <c r="E20" s="26"/>
      <c r="F20" s="26"/>
      <c r="G20" s="26"/>
      <c r="H20" s="26"/>
      <c r="I20" s="26"/>
      <c r="J20" s="26"/>
      <c r="K20" s="26"/>
      <c r="L20" s="26"/>
      <c r="M20" s="61"/>
    </row>
    <row r="21" spans="2:13" s="18" customFormat="1" ht="15">
      <c r="B21" s="25"/>
      <c r="C21" s="31" t="s">
        <v>25</v>
      </c>
      <c r="D21" s="31">
        <v>1564</v>
      </c>
      <c r="E21" s="26"/>
      <c r="F21" s="26"/>
      <c r="G21" s="26"/>
      <c r="H21" s="26"/>
      <c r="I21" s="26"/>
      <c r="J21" s="26"/>
      <c r="K21" s="26"/>
      <c r="L21" s="26"/>
      <c r="M21" s="61"/>
    </row>
    <row r="22" spans="2:13" s="18" customFormat="1" ht="20.1" customHeight="1">
      <c r="B22" s="44"/>
      <c r="C22" s="34" t="s">
        <v>26</v>
      </c>
      <c r="D22" s="34">
        <v>108</v>
      </c>
      <c r="E22" s="45"/>
      <c r="F22" s="45"/>
      <c r="G22" s="45"/>
      <c r="H22" s="45"/>
      <c r="I22" s="45"/>
      <c r="J22" s="45"/>
      <c r="K22" s="45"/>
      <c r="L22" s="45"/>
      <c r="M22" s="64"/>
    </row>
    <row r="23" spans="2:13" s="18" customFormat="1" ht="15">
      <c r="B23" s="46" t="s">
        <v>27</v>
      </c>
      <c r="C23" s="47" t="s">
        <v>28</v>
      </c>
      <c r="D23" s="42"/>
      <c r="E23" s="42"/>
      <c r="F23" s="42" t="s">
        <v>29</v>
      </c>
      <c r="G23" s="42" t="s">
        <v>30</v>
      </c>
      <c r="H23" s="42" t="s">
        <v>31</v>
      </c>
      <c r="I23" s="42"/>
      <c r="J23" s="42"/>
      <c r="K23" s="42"/>
      <c r="L23" s="42"/>
      <c r="M23" s="62"/>
    </row>
    <row r="24" spans="2:13" s="18" customFormat="1" ht="15">
      <c r="B24" s="25"/>
      <c r="C24" s="31" t="s">
        <v>32</v>
      </c>
      <c r="D24" s="31">
        <v>368</v>
      </c>
      <c r="E24" s="26"/>
      <c r="F24" s="26"/>
      <c r="G24" s="26"/>
      <c r="H24" s="26"/>
      <c r="I24" s="26"/>
      <c r="J24" s="26"/>
      <c r="K24" s="26"/>
      <c r="L24" s="26"/>
      <c r="M24" s="61"/>
    </row>
    <row r="25" spans="2:13" ht="28.5">
      <c r="B25" s="25"/>
      <c r="C25" s="31" t="s">
        <v>33</v>
      </c>
      <c r="D25" s="31">
        <v>11393</v>
      </c>
      <c r="E25" s="26"/>
      <c r="F25" s="26"/>
      <c r="G25" s="26"/>
      <c r="H25" s="26"/>
      <c r="I25" s="26"/>
      <c r="J25" s="26"/>
      <c r="K25" s="26"/>
      <c r="L25" s="26"/>
      <c r="M25" s="61"/>
    </row>
    <row r="26" spans="2:13" ht="42.75">
      <c r="B26" s="25"/>
      <c r="C26" s="31" t="s">
        <v>34</v>
      </c>
      <c r="D26" s="31">
        <v>27</v>
      </c>
      <c r="E26" s="26"/>
      <c r="F26" s="26"/>
      <c r="G26" s="26"/>
      <c r="H26" s="26"/>
      <c r="I26" s="26"/>
      <c r="J26" s="26"/>
      <c r="K26" s="26"/>
      <c r="L26" s="26"/>
      <c r="M26" s="61"/>
    </row>
    <row r="27" spans="2:13" ht="28.5">
      <c r="B27" s="25"/>
      <c r="C27" s="31" t="s">
        <v>35</v>
      </c>
      <c r="D27" s="31">
        <v>23.32</v>
      </c>
      <c r="E27" s="26"/>
      <c r="F27" s="26"/>
      <c r="G27" s="26"/>
      <c r="H27" s="26"/>
      <c r="I27" s="26"/>
      <c r="J27" s="26"/>
      <c r="K27" s="26"/>
      <c r="L27" s="26"/>
      <c r="M27" s="61"/>
    </row>
    <row r="28" spans="2:13" ht="43.5">
      <c r="B28" s="44"/>
      <c r="C28" s="34" t="s">
        <v>36</v>
      </c>
      <c r="D28" s="48">
        <v>0.4</v>
      </c>
      <c r="E28" s="45"/>
      <c r="F28" s="45"/>
      <c r="G28" s="45"/>
      <c r="H28" s="45"/>
      <c r="I28" s="45"/>
      <c r="J28" s="45"/>
      <c r="K28" s="45"/>
      <c r="L28" s="45"/>
      <c r="M28" s="64"/>
    </row>
    <row r="29" spans="2:13" ht="1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61"/>
    </row>
    <row r="30" spans="2:13" ht="20.1" customHeight="1">
      <c r="B30" s="39" t="s">
        <v>37</v>
      </c>
      <c r="C30" s="40" t="s">
        <v>38</v>
      </c>
      <c r="D30" s="42"/>
      <c r="E30" s="42"/>
      <c r="F30" s="42"/>
      <c r="G30" s="42"/>
      <c r="H30" s="42"/>
      <c r="I30" s="42"/>
      <c r="J30" s="42"/>
      <c r="K30" s="42"/>
      <c r="L30" s="42"/>
      <c r="M30" s="62"/>
    </row>
    <row r="31" spans="2:13" ht="15">
      <c r="B31" s="25"/>
      <c r="C31" s="31" t="s">
        <v>39</v>
      </c>
      <c r="D31" s="49">
        <v>720.1</v>
      </c>
      <c r="E31" s="26"/>
      <c r="F31" s="26"/>
      <c r="G31" s="26"/>
      <c r="H31" s="26"/>
      <c r="I31" s="26"/>
      <c r="J31" s="26"/>
      <c r="K31" s="26"/>
      <c r="L31" s="26"/>
      <c r="M31" s="61"/>
    </row>
    <row r="32" spans="2:13" ht="15">
      <c r="B32" s="25"/>
      <c r="C32" s="31" t="s">
        <v>40</v>
      </c>
      <c r="D32" s="50">
        <v>318.23</v>
      </c>
      <c r="E32" s="26"/>
      <c r="F32" s="26"/>
      <c r="G32" s="31"/>
      <c r="H32" s="26"/>
      <c r="I32" s="26"/>
      <c r="J32" s="26"/>
      <c r="K32" s="26"/>
      <c r="L32" s="26"/>
      <c r="M32" s="61"/>
    </row>
    <row r="33" spans="2:13" ht="15">
      <c r="B33" s="25"/>
      <c r="C33" s="31" t="s">
        <v>41</v>
      </c>
      <c r="D33" s="49">
        <v>168.95</v>
      </c>
      <c r="E33" s="26"/>
      <c r="F33" s="26"/>
      <c r="G33" s="26"/>
      <c r="H33" s="26"/>
      <c r="I33" s="26"/>
      <c r="J33" s="26"/>
      <c r="K33" s="26"/>
      <c r="L33" s="26"/>
      <c r="M33" s="61"/>
    </row>
    <row r="34" spans="2:13" ht="15">
      <c r="B34" s="25"/>
      <c r="C34" s="31" t="s">
        <v>42</v>
      </c>
      <c r="D34" s="49">
        <v>903.46</v>
      </c>
      <c r="E34" s="26"/>
      <c r="F34" s="26"/>
      <c r="G34" s="26"/>
      <c r="H34" s="26"/>
      <c r="I34" s="26"/>
      <c r="J34" s="26"/>
      <c r="K34" s="26"/>
      <c r="L34" s="26"/>
      <c r="M34" s="61"/>
    </row>
    <row r="35" spans="2:13" ht="15">
      <c r="B35" s="25"/>
      <c r="C35" s="31" t="s">
        <v>43</v>
      </c>
      <c r="D35" s="49">
        <v>187.78</v>
      </c>
      <c r="E35" s="26"/>
      <c r="F35" s="26"/>
      <c r="G35" s="26"/>
      <c r="H35" s="26"/>
      <c r="I35" s="26"/>
      <c r="J35" s="26"/>
      <c r="K35" s="26"/>
      <c r="L35" s="26"/>
      <c r="M35" s="61"/>
    </row>
    <row r="36" spans="2:13" ht="15">
      <c r="B36" s="25"/>
      <c r="C36" s="31" t="s">
        <v>44</v>
      </c>
      <c r="D36" s="49">
        <v>204.68</v>
      </c>
      <c r="E36" s="26"/>
      <c r="F36" s="26"/>
      <c r="G36" s="26"/>
      <c r="H36" s="26"/>
      <c r="I36" s="26"/>
      <c r="J36" s="26"/>
      <c r="K36" s="26"/>
      <c r="L36" s="26"/>
      <c r="M36" s="61"/>
    </row>
    <row r="37" spans="2:13" ht="15">
      <c r="B37" s="44"/>
      <c r="C37" s="34" t="s">
        <v>45</v>
      </c>
      <c r="D37" s="51">
        <v>592.2</v>
      </c>
      <c r="E37" s="45"/>
      <c r="F37" s="45"/>
      <c r="G37" s="45"/>
      <c r="H37" s="45"/>
      <c r="I37" s="45"/>
      <c r="J37" s="45"/>
      <c r="K37" s="45"/>
      <c r="L37" s="45"/>
      <c r="M37" s="64"/>
    </row>
    <row r="38" spans="2:13" ht="1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61"/>
    </row>
    <row r="39" spans="2:13" ht="15">
      <c r="B39" s="39" t="s">
        <v>46</v>
      </c>
      <c r="C39" s="40" t="s">
        <v>47</v>
      </c>
      <c r="D39" s="52"/>
      <c r="E39" s="42"/>
      <c r="F39" s="42"/>
      <c r="G39" s="42"/>
      <c r="H39" s="42"/>
      <c r="I39" s="42"/>
      <c r="J39" s="42"/>
      <c r="K39" s="42"/>
      <c r="L39" s="42"/>
      <c r="M39" s="62"/>
    </row>
    <row r="40" spans="2:13" ht="15">
      <c r="B40" s="25"/>
      <c r="C40" s="31" t="s">
        <v>48</v>
      </c>
      <c r="D40" s="49">
        <v>903.46</v>
      </c>
      <c r="E40" s="26"/>
      <c r="F40" s="26"/>
      <c r="G40" s="26"/>
      <c r="H40" s="26"/>
      <c r="I40" s="26"/>
      <c r="J40" s="26"/>
      <c r="K40" s="26"/>
      <c r="L40" s="26"/>
      <c r="M40" s="61"/>
    </row>
    <row r="41" spans="2:13" ht="15">
      <c r="B41" s="25"/>
      <c r="C41" s="31" t="s">
        <v>49</v>
      </c>
      <c r="D41" s="31">
        <v>1129.21</v>
      </c>
      <c r="E41" s="26"/>
      <c r="F41" s="26"/>
      <c r="G41" s="26"/>
      <c r="H41" s="26"/>
      <c r="I41" s="26"/>
      <c r="J41" s="26"/>
      <c r="K41" s="26"/>
      <c r="L41" s="26"/>
      <c r="M41" s="61"/>
    </row>
    <row r="42" spans="2:13" ht="15">
      <c r="B42" s="25"/>
      <c r="C42" s="31" t="s">
        <v>50</v>
      </c>
      <c r="D42" s="31">
        <v>1220.33</v>
      </c>
      <c r="E42" s="26"/>
      <c r="F42" s="26"/>
      <c r="G42" s="26"/>
      <c r="H42" s="26"/>
      <c r="I42" s="26"/>
      <c r="J42" s="26"/>
      <c r="K42" s="26"/>
      <c r="L42" s="26"/>
      <c r="M42" s="61"/>
    </row>
    <row r="43" spans="2:13" ht="15">
      <c r="B43" s="25"/>
      <c r="C43" s="31" t="s">
        <v>51</v>
      </c>
      <c r="D43" s="31">
        <v>427.63</v>
      </c>
      <c r="E43" s="26"/>
      <c r="F43" s="26"/>
      <c r="G43" s="26"/>
      <c r="H43" s="26"/>
      <c r="I43" s="26"/>
      <c r="J43" s="26"/>
      <c r="K43" s="26"/>
      <c r="L43" s="26"/>
      <c r="M43" s="61"/>
    </row>
    <row r="44" spans="2:13" ht="20.1" customHeight="1">
      <c r="B44" s="44"/>
      <c r="C44" s="34" t="s">
        <v>52</v>
      </c>
      <c r="D44" s="34"/>
      <c r="E44" s="45"/>
      <c r="F44" s="45"/>
      <c r="G44" s="45"/>
      <c r="H44" s="45"/>
      <c r="I44" s="45"/>
      <c r="J44" s="45"/>
      <c r="K44" s="45"/>
      <c r="L44" s="45"/>
      <c r="M44" s="64"/>
    </row>
    <row r="45" spans="2:13" ht="15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61"/>
    </row>
    <row r="46" spans="2:13" ht="15">
      <c r="B46" s="39" t="s">
        <v>53</v>
      </c>
      <c r="C46" s="40" t="s">
        <v>54</v>
      </c>
      <c r="D46" s="53"/>
      <c r="E46" s="42"/>
      <c r="F46" s="42"/>
      <c r="G46" s="42"/>
      <c r="H46" s="42"/>
      <c r="I46" s="42"/>
      <c r="J46" s="42"/>
      <c r="K46" s="42"/>
      <c r="L46" s="42"/>
      <c r="M46" s="62"/>
    </row>
    <row r="47" spans="2:13" ht="15">
      <c r="B47" s="25"/>
      <c r="C47" s="31" t="s">
        <v>55</v>
      </c>
      <c r="D47" s="31">
        <v>13</v>
      </c>
      <c r="E47" s="37"/>
      <c r="F47" s="26"/>
      <c r="G47" s="26"/>
      <c r="H47" s="26"/>
      <c r="I47" s="26"/>
      <c r="J47" s="26"/>
      <c r="K47" s="26"/>
      <c r="L47" s="26"/>
      <c r="M47" s="61"/>
    </row>
    <row r="48" spans="2:13" ht="15">
      <c r="B48" s="25"/>
      <c r="C48" s="31" t="s">
        <v>56</v>
      </c>
      <c r="D48" s="31"/>
      <c r="E48" s="26"/>
      <c r="F48" s="26"/>
      <c r="G48" s="26"/>
      <c r="H48" s="26"/>
      <c r="I48" s="26"/>
      <c r="J48" s="26"/>
      <c r="K48" s="26"/>
      <c r="L48" s="26"/>
      <c r="M48" s="61"/>
    </row>
    <row r="49" spans="2:13" ht="15">
      <c r="B49" s="25"/>
      <c r="C49" s="31" t="s">
        <v>57</v>
      </c>
      <c r="D49" s="31"/>
      <c r="E49" s="26"/>
      <c r="F49" s="26"/>
      <c r="G49" s="26"/>
      <c r="H49" s="26"/>
      <c r="I49" s="26"/>
      <c r="J49" s="26"/>
      <c r="K49" s="26"/>
      <c r="L49" s="26"/>
      <c r="M49" s="61"/>
    </row>
    <row r="50" spans="2:13" ht="15"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64"/>
    </row>
    <row r="51" spans="2:13" ht="1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61"/>
    </row>
    <row r="52" spans="2:13" ht="15">
      <c r="B52" s="27" t="s">
        <v>58</v>
      </c>
      <c r="C52" s="28" t="s">
        <v>59</v>
      </c>
      <c r="D52" s="29"/>
      <c r="E52" s="29"/>
      <c r="F52" s="29"/>
      <c r="G52" s="29"/>
      <c r="H52" s="29"/>
      <c r="I52" s="29"/>
      <c r="J52" s="29"/>
      <c r="K52" s="29"/>
      <c r="L52" s="29"/>
      <c r="M52" s="62"/>
    </row>
    <row r="53" spans="2:13" ht="15">
      <c r="B53" s="30"/>
      <c r="C53" s="31" t="s">
        <v>60</v>
      </c>
      <c r="D53" s="35">
        <v>0.6</v>
      </c>
      <c r="E53" s="31"/>
      <c r="F53" s="31"/>
      <c r="G53" s="31"/>
      <c r="H53" s="31"/>
      <c r="I53" s="31"/>
      <c r="J53" s="31"/>
      <c r="K53" s="31"/>
      <c r="L53" s="31"/>
      <c r="M53" s="61"/>
    </row>
    <row r="54" spans="2:13" ht="15">
      <c r="B54" s="30"/>
      <c r="C54" s="31" t="s">
        <v>61</v>
      </c>
      <c r="D54" s="35">
        <v>0.09</v>
      </c>
      <c r="E54" s="31"/>
      <c r="F54" s="31"/>
      <c r="G54" s="31"/>
      <c r="H54" s="31"/>
      <c r="I54" s="31"/>
      <c r="J54" s="31"/>
      <c r="K54" s="31"/>
      <c r="L54" s="31"/>
      <c r="M54" s="61"/>
    </row>
    <row r="55" spans="2:13" ht="15">
      <c r="B55" s="30"/>
      <c r="C55" s="31" t="s">
        <v>62</v>
      </c>
      <c r="D55" s="35">
        <v>0.21</v>
      </c>
      <c r="E55" s="31"/>
      <c r="F55" s="31"/>
      <c r="G55" s="31"/>
      <c r="H55" s="31"/>
      <c r="I55" s="31"/>
      <c r="J55" s="31"/>
      <c r="K55" s="31"/>
      <c r="L55" s="31"/>
      <c r="M55" s="61"/>
    </row>
    <row r="56" spans="2:13" ht="15">
      <c r="B56" s="30"/>
      <c r="C56" s="31" t="s">
        <v>63</v>
      </c>
      <c r="D56" s="35">
        <v>0.03</v>
      </c>
      <c r="E56" s="31"/>
      <c r="F56" s="31"/>
      <c r="G56" s="31"/>
      <c r="H56" s="31"/>
      <c r="I56" s="31"/>
      <c r="J56" s="31"/>
      <c r="K56" s="31"/>
      <c r="L56" s="31"/>
      <c r="M56" s="61"/>
    </row>
    <row r="57" spans="2:13" ht="15">
      <c r="B57" s="30"/>
      <c r="C57" s="31" t="s">
        <v>64</v>
      </c>
      <c r="D57" s="35">
        <v>0.07</v>
      </c>
      <c r="E57" s="31"/>
      <c r="F57" s="31"/>
      <c r="G57" s="31"/>
      <c r="H57" s="31"/>
      <c r="I57" s="31"/>
      <c r="J57" s="31"/>
      <c r="K57" s="31"/>
      <c r="L57" s="31"/>
      <c r="M57" s="61"/>
    </row>
    <row r="58" spans="2:13" ht="15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64"/>
    </row>
    <row r="59" spans="2:13" ht="30" customHeight="1">
      <c r="B59" s="39" t="s">
        <v>65</v>
      </c>
      <c r="C59" s="40" t="s">
        <v>66</v>
      </c>
      <c r="D59" s="54"/>
      <c r="E59" s="42"/>
      <c r="F59" s="42"/>
      <c r="G59" s="42"/>
      <c r="H59" s="42"/>
      <c r="I59" s="42"/>
      <c r="J59" s="42"/>
      <c r="K59" s="42"/>
      <c r="L59" s="42"/>
      <c r="M59" s="62"/>
    </row>
    <row r="60" spans="2:13" ht="15">
      <c r="B60" s="25"/>
      <c r="C60" s="31" t="s">
        <v>67</v>
      </c>
      <c r="D60" s="55" t="s">
        <v>68</v>
      </c>
      <c r="E60" s="26"/>
      <c r="F60" s="26"/>
      <c r="G60" s="26"/>
      <c r="H60" s="26"/>
      <c r="I60" s="26"/>
      <c r="J60" s="26"/>
      <c r="K60" s="26"/>
      <c r="L60" s="26"/>
      <c r="M60" s="61"/>
    </row>
    <row r="61" spans="2:13" ht="15">
      <c r="B61" s="25"/>
      <c r="C61" s="31" t="s">
        <v>69</v>
      </c>
      <c r="D61" s="56" t="s">
        <v>70</v>
      </c>
      <c r="E61" s="26"/>
      <c r="F61" s="26"/>
      <c r="G61" s="26"/>
      <c r="H61" s="26"/>
      <c r="I61" s="26"/>
      <c r="J61" s="26"/>
      <c r="K61" s="26"/>
      <c r="L61" s="26"/>
      <c r="M61" s="61"/>
    </row>
    <row r="62" spans="2:13" ht="29.25">
      <c r="B62" s="44"/>
      <c r="C62" s="34" t="s">
        <v>71</v>
      </c>
      <c r="D62" s="57" t="s">
        <v>72</v>
      </c>
      <c r="E62" s="45"/>
      <c r="F62" s="45"/>
      <c r="G62" s="45"/>
      <c r="H62" s="45"/>
      <c r="I62" s="45"/>
      <c r="J62" s="45"/>
      <c r="K62" s="45"/>
      <c r="L62" s="45"/>
      <c r="M62" s="64"/>
    </row>
    <row r="63" spans="2:13" ht="15">
      <c r="B63" s="25"/>
      <c r="C63" s="31"/>
      <c r="D63" s="31"/>
      <c r="E63" s="31"/>
      <c r="F63" s="26"/>
      <c r="G63" s="26"/>
      <c r="H63" s="26"/>
      <c r="I63" s="26"/>
      <c r="J63" s="26"/>
      <c r="K63" s="26"/>
      <c r="L63" s="26"/>
      <c r="M63" s="61"/>
    </row>
    <row r="64" spans="2:13" ht="15">
      <c r="B64" s="39" t="s">
        <v>73</v>
      </c>
      <c r="C64" s="40" t="s">
        <v>74</v>
      </c>
      <c r="D64" s="42"/>
      <c r="E64" s="42"/>
      <c r="F64" s="42"/>
      <c r="G64" s="42"/>
      <c r="H64" s="42"/>
      <c r="I64" s="42"/>
      <c r="J64" s="42"/>
      <c r="K64" s="42"/>
      <c r="L64" s="42"/>
      <c r="M64" s="62"/>
    </row>
    <row r="65" spans="2:13" ht="15">
      <c r="B65" s="25"/>
      <c r="C65" s="31" t="s">
        <v>75</v>
      </c>
      <c r="D65" s="31">
        <v>33.9</v>
      </c>
      <c r="E65" s="26"/>
      <c r="F65" s="26"/>
      <c r="G65" s="26"/>
      <c r="H65" s="26"/>
      <c r="I65" s="26"/>
      <c r="J65" s="26"/>
      <c r="K65" s="26"/>
      <c r="L65" s="26"/>
      <c r="M65" s="61"/>
    </row>
    <row r="66" spans="2:13" ht="15">
      <c r="B66" s="25"/>
      <c r="C66" s="31" t="s">
        <v>76</v>
      </c>
      <c r="D66" s="31">
        <v>214.1</v>
      </c>
      <c r="E66" s="26"/>
      <c r="F66" s="26"/>
      <c r="G66" s="26"/>
      <c r="H66" s="26"/>
      <c r="I66" s="26"/>
      <c r="J66" s="26"/>
      <c r="K66" s="26"/>
      <c r="L66" s="26"/>
      <c r="M66" s="61"/>
    </row>
    <row r="67" spans="2:13" ht="29.25">
      <c r="B67" s="44"/>
      <c r="C67" s="34" t="s">
        <v>77</v>
      </c>
      <c r="D67" s="65">
        <v>232.9</v>
      </c>
      <c r="E67" s="45"/>
      <c r="F67" s="45"/>
      <c r="G67" s="45"/>
      <c r="H67" s="45"/>
      <c r="I67" s="45"/>
      <c r="J67" s="45"/>
      <c r="K67" s="45"/>
      <c r="L67" s="45"/>
      <c r="M67" s="64"/>
    </row>
    <row r="68" spans="2:13" ht="15"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61"/>
    </row>
    <row r="69" spans="2:13" ht="15.75">
      <c r="B69" s="66" t="s">
        <v>78</v>
      </c>
      <c r="C69" s="67"/>
      <c r="D69" s="68" t="s">
        <v>79</v>
      </c>
      <c r="E69" s="68"/>
      <c r="F69" s="68"/>
      <c r="G69" s="68"/>
      <c r="H69" s="68"/>
      <c r="I69" s="68"/>
      <c r="J69" s="68"/>
      <c r="K69" s="68"/>
      <c r="L69" s="68"/>
      <c r="M69" s="80"/>
    </row>
    <row r="70" spans="2:13" ht="45">
      <c r="B70" s="69" t="s">
        <v>80</v>
      </c>
      <c r="C70" s="69" t="s">
        <v>81</v>
      </c>
      <c r="D70" s="70" t="s">
        <v>82</v>
      </c>
      <c r="E70" s="69" t="s">
        <v>83</v>
      </c>
      <c r="F70" s="71" t="s">
        <v>84</v>
      </c>
      <c r="G70" s="71" t="s">
        <v>85</v>
      </c>
      <c r="H70" s="71" t="s">
        <v>86</v>
      </c>
      <c r="I70" s="69" t="s">
        <v>87</v>
      </c>
      <c r="J70" s="69" t="s">
        <v>88</v>
      </c>
      <c r="K70" s="69" t="s">
        <v>89</v>
      </c>
      <c r="L70" s="69" t="s">
        <v>90</v>
      </c>
      <c r="M70" s="71" t="s">
        <v>91</v>
      </c>
    </row>
    <row r="71" spans="2:13" s="19" customFormat="1" ht="60">
      <c r="B71" s="72">
        <v>1</v>
      </c>
      <c r="C71" s="73" t="s">
        <v>92</v>
      </c>
      <c r="D71" s="74" t="s">
        <v>93</v>
      </c>
      <c r="E71" s="72">
        <v>1</v>
      </c>
      <c r="F71" s="75">
        <v>0.755954838709677</v>
      </c>
      <c r="G71" s="76">
        <v>1.6739</v>
      </c>
      <c r="H71" s="77">
        <f>G71*0.98</f>
        <v>1.640422</v>
      </c>
      <c r="I71" s="81">
        <f>H71/0.00193</f>
        <v>849.959585492228</v>
      </c>
      <c r="J71" s="75">
        <f>H71/2.17</f>
        <v>0.755954838709677</v>
      </c>
      <c r="K71" s="73"/>
      <c r="L71" s="73"/>
      <c r="M71" s="72" t="s">
        <v>94</v>
      </c>
    </row>
    <row r="72" spans="2:13" s="19" customFormat="1" ht="60">
      <c r="B72" s="72">
        <v>2</v>
      </c>
      <c r="C72" s="73" t="s">
        <v>95</v>
      </c>
      <c r="D72" s="74" t="s">
        <v>96</v>
      </c>
      <c r="E72" s="72">
        <v>1</v>
      </c>
      <c r="F72" s="75" t="s">
        <v>97</v>
      </c>
      <c r="G72" s="76">
        <v>2.7</v>
      </c>
      <c r="H72" s="77">
        <f>G72*0.98</f>
        <v>2.646</v>
      </c>
      <c r="I72" s="81">
        <f>H72/0.00193</f>
        <v>1370.98445595855</v>
      </c>
      <c r="J72" s="72">
        <v>3.7</v>
      </c>
      <c r="K72" s="73"/>
      <c r="L72" s="73"/>
      <c r="M72" s="72" t="s">
        <v>98</v>
      </c>
    </row>
    <row r="73" spans="2:13" s="20" customFormat="1" ht="45">
      <c r="B73" s="72">
        <v>3</v>
      </c>
      <c r="C73" s="73" t="s">
        <v>95</v>
      </c>
      <c r="D73" s="74" t="s">
        <v>99</v>
      </c>
      <c r="E73" s="72">
        <v>1</v>
      </c>
      <c r="F73" s="75" t="s">
        <v>97</v>
      </c>
      <c r="G73" s="76">
        <v>2.7</v>
      </c>
      <c r="H73" s="77">
        <f aca="true" t="shared" si="0" ref="H73:H76">G73*0.98</f>
        <v>2.646</v>
      </c>
      <c r="I73" s="81">
        <f aca="true" t="shared" si="1" ref="I73:I77">H73/0.00193</f>
        <v>1370.98445595855</v>
      </c>
      <c r="J73" s="72">
        <v>3.7</v>
      </c>
      <c r="K73" s="73"/>
      <c r="L73" s="73"/>
      <c r="M73" s="72" t="s">
        <v>98</v>
      </c>
    </row>
    <row r="74" spans="2:13" s="20" customFormat="1" ht="45">
      <c r="B74" s="72">
        <v>4</v>
      </c>
      <c r="C74" s="73" t="s">
        <v>95</v>
      </c>
      <c r="D74" s="74" t="s">
        <v>99</v>
      </c>
      <c r="E74" s="72">
        <v>1</v>
      </c>
      <c r="F74" s="75" t="s">
        <v>97</v>
      </c>
      <c r="G74" s="76">
        <v>2.7</v>
      </c>
      <c r="H74" s="77">
        <f t="shared" si="0"/>
        <v>2.646</v>
      </c>
      <c r="I74" s="81">
        <f t="shared" si="1"/>
        <v>1370.98445595855</v>
      </c>
      <c r="J74" s="72">
        <v>3.7</v>
      </c>
      <c r="K74" s="73"/>
      <c r="L74" s="73"/>
      <c r="M74" s="72" t="s">
        <v>98</v>
      </c>
    </row>
    <row r="75" spans="2:13" s="20" customFormat="1" ht="30">
      <c r="B75" s="72">
        <v>5</v>
      </c>
      <c r="C75" s="73" t="s">
        <v>95</v>
      </c>
      <c r="D75" s="74" t="s">
        <v>100</v>
      </c>
      <c r="E75" s="72">
        <v>1</v>
      </c>
      <c r="F75" s="75" t="s">
        <v>101</v>
      </c>
      <c r="G75" s="76">
        <v>9.2697</v>
      </c>
      <c r="H75" s="77">
        <f t="shared" si="0"/>
        <v>9.084306</v>
      </c>
      <c r="I75" s="81">
        <f t="shared" si="1"/>
        <v>4706.89430051813</v>
      </c>
      <c r="J75" s="72">
        <v>21</v>
      </c>
      <c r="K75" s="73"/>
      <c r="L75" s="73"/>
      <c r="M75" s="72" t="s">
        <v>98</v>
      </c>
    </row>
    <row r="76" spans="2:13" s="20" customFormat="1" ht="45">
      <c r="B76" s="72">
        <v>6</v>
      </c>
      <c r="C76" s="73" t="s">
        <v>95</v>
      </c>
      <c r="D76" s="74" t="s">
        <v>102</v>
      </c>
      <c r="E76" s="72">
        <v>1</v>
      </c>
      <c r="F76" s="75" t="s">
        <v>97</v>
      </c>
      <c r="G76" s="76">
        <v>2.7</v>
      </c>
      <c r="H76" s="77">
        <f t="shared" si="0"/>
        <v>2.646</v>
      </c>
      <c r="I76" s="81">
        <f t="shared" si="1"/>
        <v>1370.98445595855</v>
      </c>
      <c r="J76" s="72">
        <v>3.7</v>
      </c>
      <c r="K76" s="73"/>
      <c r="L76" s="73"/>
      <c r="M76" s="72" t="s">
        <v>98</v>
      </c>
    </row>
    <row r="77" spans="2:13" s="20" customFormat="1" ht="60">
      <c r="B77" s="72">
        <v>7</v>
      </c>
      <c r="C77" s="73" t="s">
        <v>103</v>
      </c>
      <c r="D77" s="74" t="s">
        <v>104</v>
      </c>
      <c r="E77" s="72">
        <v>1</v>
      </c>
      <c r="F77" s="75" t="s">
        <v>105</v>
      </c>
      <c r="G77" s="76">
        <v>0.202</v>
      </c>
      <c r="H77" s="77">
        <v>0.05</v>
      </c>
      <c r="I77" s="81">
        <f t="shared" si="1"/>
        <v>25.9067357512953</v>
      </c>
      <c r="J77" s="72"/>
      <c r="K77" s="73"/>
      <c r="L77" s="73"/>
      <c r="M77" s="72" t="s">
        <v>106</v>
      </c>
    </row>
    <row r="78" spans="2:13" s="20" customFormat="1" ht="60">
      <c r="B78" s="72">
        <v>8</v>
      </c>
      <c r="C78" s="73" t="s">
        <v>103</v>
      </c>
      <c r="D78" s="74" t="s">
        <v>107</v>
      </c>
      <c r="E78" s="72">
        <v>1</v>
      </c>
      <c r="F78" s="75" t="s">
        <v>105</v>
      </c>
      <c r="G78" s="76">
        <v>0.202</v>
      </c>
      <c r="H78" s="77">
        <v>0.05</v>
      </c>
      <c r="I78" s="81">
        <f aca="true" t="shared" si="2" ref="I78:I87">H78/0.00193</f>
        <v>25.9067357512953</v>
      </c>
      <c r="J78" s="72"/>
      <c r="K78" s="73"/>
      <c r="L78" s="73"/>
      <c r="M78" s="72" t="s">
        <v>106</v>
      </c>
    </row>
    <row r="79" spans="2:13" s="20" customFormat="1" ht="45">
      <c r="B79" s="72">
        <v>9</v>
      </c>
      <c r="C79" s="73" t="s">
        <v>103</v>
      </c>
      <c r="D79" s="74" t="s">
        <v>108</v>
      </c>
      <c r="E79" s="72">
        <v>1</v>
      </c>
      <c r="F79" s="75" t="s">
        <v>105</v>
      </c>
      <c r="G79" s="76">
        <v>0.202</v>
      </c>
      <c r="H79" s="77">
        <v>0.05</v>
      </c>
      <c r="I79" s="81">
        <f t="shared" si="2"/>
        <v>25.9067357512953</v>
      </c>
      <c r="J79" s="72"/>
      <c r="K79" s="73"/>
      <c r="L79" s="73"/>
      <c r="M79" s="72" t="s">
        <v>106</v>
      </c>
    </row>
    <row r="80" spans="2:13" s="20" customFormat="1" ht="45">
      <c r="B80" s="72">
        <v>10</v>
      </c>
      <c r="C80" s="73" t="s">
        <v>103</v>
      </c>
      <c r="D80" s="74" t="s">
        <v>109</v>
      </c>
      <c r="E80" s="72">
        <v>1</v>
      </c>
      <c r="F80" s="75" t="s">
        <v>105</v>
      </c>
      <c r="G80" s="76">
        <v>0.202</v>
      </c>
      <c r="H80" s="77">
        <v>0.05</v>
      </c>
      <c r="I80" s="81">
        <f t="shared" si="2"/>
        <v>25.9067357512953</v>
      </c>
      <c r="J80" s="72"/>
      <c r="K80" s="73"/>
      <c r="L80" s="73"/>
      <c r="M80" s="72" t="s">
        <v>106</v>
      </c>
    </row>
    <row r="81" spans="2:13" s="20" customFormat="1" ht="45">
      <c r="B81" s="72">
        <v>11</v>
      </c>
      <c r="C81" s="73" t="s">
        <v>103</v>
      </c>
      <c r="D81" s="74" t="s">
        <v>110</v>
      </c>
      <c r="E81" s="72">
        <v>1</v>
      </c>
      <c r="F81" s="75" t="s">
        <v>105</v>
      </c>
      <c r="G81" s="76">
        <v>0.202</v>
      </c>
      <c r="H81" s="77">
        <v>0.05</v>
      </c>
      <c r="I81" s="81">
        <f t="shared" si="2"/>
        <v>25.9067357512953</v>
      </c>
      <c r="J81" s="72"/>
      <c r="K81" s="82"/>
      <c r="L81" s="82"/>
      <c r="M81" s="72" t="s">
        <v>106</v>
      </c>
    </row>
    <row r="82" spans="2:13" s="20" customFormat="1" ht="45">
      <c r="B82" s="72">
        <v>12</v>
      </c>
      <c r="C82" s="73" t="s">
        <v>103</v>
      </c>
      <c r="D82" s="74" t="s">
        <v>111</v>
      </c>
      <c r="E82" s="72">
        <v>1</v>
      </c>
      <c r="F82" s="75" t="s">
        <v>105</v>
      </c>
      <c r="G82" s="76">
        <v>0.202</v>
      </c>
      <c r="H82" s="77">
        <v>0.05</v>
      </c>
      <c r="I82" s="81">
        <f t="shared" si="2"/>
        <v>25.9067357512953</v>
      </c>
      <c r="J82" s="72"/>
      <c r="K82" s="82"/>
      <c r="L82" s="82"/>
      <c r="M82" s="72" t="s">
        <v>106</v>
      </c>
    </row>
    <row r="83" spans="2:13" s="20" customFormat="1" ht="60">
      <c r="B83" s="72">
        <v>13</v>
      </c>
      <c r="C83" s="73" t="s">
        <v>103</v>
      </c>
      <c r="D83" s="74" t="s">
        <v>112</v>
      </c>
      <c r="E83" s="72">
        <v>1</v>
      </c>
      <c r="F83" s="75" t="s">
        <v>105</v>
      </c>
      <c r="G83" s="76">
        <v>0.202</v>
      </c>
      <c r="H83" s="77">
        <v>0.05</v>
      </c>
      <c r="I83" s="81">
        <f t="shared" si="2"/>
        <v>25.9067357512953</v>
      </c>
      <c r="J83" s="72"/>
      <c r="K83" s="82"/>
      <c r="L83" s="82"/>
      <c r="M83" s="72" t="s">
        <v>106</v>
      </c>
    </row>
    <row r="84" spans="2:13" s="20" customFormat="1" ht="60">
      <c r="B84" s="72">
        <v>14</v>
      </c>
      <c r="C84" s="73" t="s">
        <v>103</v>
      </c>
      <c r="D84" s="74" t="s">
        <v>113</v>
      </c>
      <c r="E84" s="72">
        <v>1</v>
      </c>
      <c r="F84" s="75" t="s">
        <v>105</v>
      </c>
      <c r="G84" s="76">
        <v>0.202</v>
      </c>
      <c r="H84" s="77">
        <v>0.05</v>
      </c>
      <c r="I84" s="81">
        <f t="shared" si="2"/>
        <v>25.9067357512953</v>
      </c>
      <c r="J84" s="72"/>
      <c r="K84" s="82"/>
      <c r="L84" s="82"/>
      <c r="M84" s="72" t="s">
        <v>106</v>
      </c>
    </row>
    <row r="85" spans="2:13" s="20" customFormat="1" ht="45">
      <c r="B85" s="72">
        <v>15</v>
      </c>
      <c r="C85" s="73" t="s">
        <v>103</v>
      </c>
      <c r="D85" s="74" t="s">
        <v>114</v>
      </c>
      <c r="E85" s="72">
        <v>1</v>
      </c>
      <c r="F85" s="75" t="s">
        <v>105</v>
      </c>
      <c r="G85" s="76">
        <v>0.202</v>
      </c>
      <c r="H85" s="77">
        <v>0.05</v>
      </c>
      <c r="I85" s="81">
        <f t="shared" si="2"/>
        <v>25.9067357512953</v>
      </c>
      <c r="J85" s="72"/>
      <c r="K85" s="82"/>
      <c r="L85" s="82"/>
      <c r="M85" s="72" t="s">
        <v>106</v>
      </c>
    </row>
    <row r="86" spans="2:13" s="20" customFormat="1" ht="60">
      <c r="B86" s="72">
        <v>16</v>
      </c>
      <c r="C86" s="73" t="s">
        <v>95</v>
      </c>
      <c r="D86" s="74" t="s">
        <v>115</v>
      </c>
      <c r="E86" s="72">
        <v>1</v>
      </c>
      <c r="F86" s="72" t="s">
        <v>116</v>
      </c>
      <c r="G86" s="76">
        <v>2.9643</v>
      </c>
      <c r="H86" s="77">
        <f>G86*0.98</f>
        <v>2.905014</v>
      </c>
      <c r="I86" s="81">
        <f t="shared" si="2"/>
        <v>1505.18860103627</v>
      </c>
      <c r="J86" s="72">
        <v>3.7</v>
      </c>
      <c r="K86" s="83"/>
      <c r="L86" s="83"/>
      <c r="M86" s="72" t="s">
        <v>98</v>
      </c>
    </row>
    <row r="87" spans="2:13" s="20" customFormat="1" ht="45">
      <c r="B87" s="72">
        <v>17</v>
      </c>
      <c r="C87" s="73" t="s">
        <v>92</v>
      </c>
      <c r="D87" s="74" t="s">
        <v>117</v>
      </c>
      <c r="E87" s="72">
        <v>1</v>
      </c>
      <c r="F87" s="75">
        <v>0.4</v>
      </c>
      <c r="G87" s="76">
        <v>0.99</v>
      </c>
      <c r="H87" s="77">
        <f>G87*0.98</f>
        <v>0.9702</v>
      </c>
      <c r="I87" s="81">
        <f t="shared" si="2"/>
        <v>502.694300518135</v>
      </c>
      <c r="J87" s="75">
        <f>H87/2.17</f>
        <v>0.447096774193548</v>
      </c>
      <c r="K87" s="73"/>
      <c r="L87" s="73"/>
      <c r="M87" s="72" t="s">
        <v>94</v>
      </c>
    </row>
    <row r="88" spans="2:13" s="20" customFormat="1" ht="45">
      <c r="B88" s="72">
        <v>18</v>
      </c>
      <c r="C88" s="73" t="s">
        <v>92</v>
      </c>
      <c r="D88" s="74" t="s">
        <v>118</v>
      </c>
      <c r="E88" s="72">
        <v>1</v>
      </c>
      <c r="F88" s="75">
        <v>0.5</v>
      </c>
      <c r="G88" s="76">
        <v>1.1394</v>
      </c>
      <c r="H88" s="77">
        <f aca="true" t="shared" si="3" ref="H88:H92">G88*0.98</f>
        <v>1.116612</v>
      </c>
      <c r="I88" s="81">
        <f aca="true" t="shared" si="4" ref="I88:I93">H88/0.00193</f>
        <v>578.555440414508</v>
      </c>
      <c r="J88" s="75">
        <f aca="true" t="shared" si="5" ref="J88:J89">H88/2.17</f>
        <v>0.514567741935484</v>
      </c>
      <c r="K88" s="73"/>
      <c r="L88" s="73"/>
      <c r="M88" s="72" t="s">
        <v>94</v>
      </c>
    </row>
    <row r="89" spans="2:13" s="20" customFormat="1" ht="45">
      <c r="B89" s="72">
        <v>19</v>
      </c>
      <c r="C89" s="73" t="s">
        <v>92</v>
      </c>
      <c r="D89" s="74" t="s">
        <v>119</v>
      </c>
      <c r="E89" s="72">
        <v>1</v>
      </c>
      <c r="F89" s="75">
        <v>0.4</v>
      </c>
      <c r="G89" s="76">
        <v>0.8169</v>
      </c>
      <c r="H89" s="77">
        <f t="shared" si="3"/>
        <v>0.800562</v>
      </c>
      <c r="I89" s="81">
        <f t="shared" si="4"/>
        <v>414.79896373057</v>
      </c>
      <c r="J89" s="75">
        <f t="shared" si="5"/>
        <v>0.368922580645161</v>
      </c>
      <c r="K89" s="73"/>
      <c r="L89" s="73"/>
      <c r="M89" s="72" t="s">
        <v>94</v>
      </c>
    </row>
    <row r="90" spans="2:13" s="19" customFormat="1" ht="45">
      <c r="B90" s="72">
        <v>20</v>
      </c>
      <c r="C90" s="73" t="s">
        <v>95</v>
      </c>
      <c r="D90" s="74" t="s">
        <v>120</v>
      </c>
      <c r="E90" s="72">
        <v>1</v>
      </c>
      <c r="F90" s="72" t="s">
        <v>116</v>
      </c>
      <c r="G90" s="76">
        <v>2.9643</v>
      </c>
      <c r="H90" s="77">
        <f t="shared" si="3"/>
        <v>2.905014</v>
      </c>
      <c r="I90" s="81">
        <f t="shared" si="4"/>
        <v>1505.18860103627</v>
      </c>
      <c r="J90" s="72">
        <v>3.7</v>
      </c>
      <c r="K90" s="73"/>
      <c r="L90" s="73"/>
      <c r="M90" s="72" t="s">
        <v>98</v>
      </c>
    </row>
    <row r="91" spans="2:13" s="19" customFormat="1" ht="60">
      <c r="B91" s="72">
        <v>21</v>
      </c>
      <c r="C91" s="73" t="s">
        <v>95</v>
      </c>
      <c r="D91" s="74" t="s">
        <v>121</v>
      </c>
      <c r="E91" s="72">
        <v>1</v>
      </c>
      <c r="F91" s="72" t="s">
        <v>116</v>
      </c>
      <c r="G91" s="76">
        <v>2.9643</v>
      </c>
      <c r="H91" s="77">
        <f t="shared" si="3"/>
        <v>2.905014</v>
      </c>
      <c r="I91" s="81">
        <f t="shared" si="4"/>
        <v>1505.18860103627</v>
      </c>
      <c r="J91" s="72">
        <v>3.7</v>
      </c>
      <c r="K91" s="73"/>
      <c r="L91" s="73"/>
      <c r="M91" s="72" t="s">
        <v>98</v>
      </c>
    </row>
    <row r="92" spans="2:13" s="19" customFormat="1" ht="60">
      <c r="B92" s="72">
        <v>22</v>
      </c>
      <c r="C92" s="73" t="s">
        <v>95</v>
      </c>
      <c r="D92" s="74" t="s">
        <v>122</v>
      </c>
      <c r="E92" s="72">
        <v>1</v>
      </c>
      <c r="F92" s="72" t="s">
        <v>116</v>
      </c>
      <c r="G92" s="76">
        <v>2.9643</v>
      </c>
      <c r="H92" s="77">
        <f t="shared" si="3"/>
        <v>2.905014</v>
      </c>
      <c r="I92" s="81">
        <f t="shared" si="4"/>
        <v>1505.18860103627</v>
      </c>
      <c r="J92" s="72">
        <v>3.7</v>
      </c>
      <c r="K92" s="73"/>
      <c r="L92" s="73"/>
      <c r="M92" s="72" t="s">
        <v>98</v>
      </c>
    </row>
    <row r="93" spans="2:13" s="19" customFormat="1" ht="45">
      <c r="B93" s="72">
        <v>23</v>
      </c>
      <c r="C93" s="73" t="s">
        <v>123</v>
      </c>
      <c r="D93" s="74" t="s">
        <v>124</v>
      </c>
      <c r="E93" s="72">
        <v>1</v>
      </c>
      <c r="F93" s="75">
        <v>0.447096774193548</v>
      </c>
      <c r="G93" s="76">
        <v>0.124</v>
      </c>
      <c r="H93" s="77">
        <f>G93*0.6</f>
        <v>0.0744</v>
      </c>
      <c r="I93" s="81">
        <f t="shared" si="4"/>
        <v>38.5492227979275</v>
      </c>
      <c r="J93" s="72"/>
      <c r="K93" s="73"/>
      <c r="L93" s="73"/>
      <c r="M93" s="72" t="s">
        <v>125</v>
      </c>
    </row>
    <row r="94" spans="2:13" s="19" customFormat="1" ht="60">
      <c r="B94" s="72">
        <v>24</v>
      </c>
      <c r="C94" s="73" t="s">
        <v>123</v>
      </c>
      <c r="D94" s="74" t="s">
        <v>126</v>
      </c>
      <c r="E94" s="72">
        <v>1</v>
      </c>
      <c r="F94" s="75">
        <v>0.447096774193548</v>
      </c>
      <c r="G94" s="76">
        <v>0.124</v>
      </c>
      <c r="H94" s="77">
        <f aca="true" t="shared" si="6" ref="H94:H98">G94*0.6</f>
        <v>0.0744</v>
      </c>
      <c r="I94" s="81">
        <f aca="true" t="shared" si="7" ref="I94:I98">H94/0.00193</f>
        <v>38.5492227979275</v>
      </c>
      <c r="J94" s="72"/>
      <c r="K94" s="73"/>
      <c r="L94" s="73"/>
      <c r="M94" s="72" t="s">
        <v>125</v>
      </c>
    </row>
    <row r="95" spans="2:13" s="19" customFormat="1" ht="45">
      <c r="B95" s="72">
        <v>25</v>
      </c>
      <c r="C95" s="73" t="s">
        <v>123</v>
      </c>
      <c r="D95" s="74" t="s">
        <v>127</v>
      </c>
      <c r="E95" s="72">
        <v>1</v>
      </c>
      <c r="F95" s="75">
        <v>0.447096774193548</v>
      </c>
      <c r="G95" s="76">
        <v>0.124</v>
      </c>
      <c r="H95" s="77">
        <f t="shared" si="6"/>
        <v>0.0744</v>
      </c>
      <c r="I95" s="81">
        <f t="shared" si="7"/>
        <v>38.5492227979275</v>
      </c>
      <c r="J95" s="72"/>
      <c r="K95" s="73"/>
      <c r="L95" s="73"/>
      <c r="M95" s="72" t="s">
        <v>125</v>
      </c>
    </row>
    <row r="96" spans="2:13" s="19" customFormat="1" ht="60">
      <c r="B96" s="72">
        <v>26</v>
      </c>
      <c r="C96" s="73" t="s">
        <v>123</v>
      </c>
      <c r="D96" s="74" t="s">
        <v>128</v>
      </c>
      <c r="E96" s="72">
        <v>1</v>
      </c>
      <c r="F96" s="75">
        <v>0.447096774193548</v>
      </c>
      <c r="G96" s="76">
        <v>0.124</v>
      </c>
      <c r="H96" s="77">
        <f t="shared" si="6"/>
        <v>0.0744</v>
      </c>
      <c r="I96" s="81">
        <f t="shared" si="7"/>
        <v>38.5492227979275</v>
      </c>
      <c r="J96" s="72"/>
      <c r="K96" s="73"/>
      <c r="L96" s="73"/>
      <c r="M96" s="72" t="s">
        <v>125</v>
      </c>
    </row>
    <row r="97" spans="2:13" s="19" customFormat="1" ht="45">
      <c r="B97" s="72">
        <v>27</v>
      </c>
      <c r="C97" s="73" t="s">
        <v>123</v>
      </c>
      <c r="D97" s="74" t="s">
        <v>129</v>
      </c>
      <c r="E97" s="72">
        <v>1</v>
      </c>
      <c r="F97" s="75">
        <v>0.447096774193548</v>
      </c>
      <c r="G97" s="76">
        <v>0.124</v>
      </c>
      <c r="H97" s="77">
        <f t="shared" si="6"/>
        <v>0.0744</v>
      </c>
      <c r="I97" s="81">
        <f t="shared" si="7"/>
        <v>38.5492227979275</v>
      </c>
      <c r="J97" s="72"/>
      <c r="K97" s="73"/>
      <c r="L97" s="73"/>
      <c r="M97" s="72" t="s">
        <v>125</v>
      </c>
    </row>
    <row r="98" spans="2:13" s="19" customFormat="1" ht="45">
      <c r="B98" s="72">
        <v>28</v>
      </c>
      <c r="C98" s="73" t="s">
        <v>123</v>
      </c>
      <c r="D98" s="74" t="s">
        <v>130</v>
      </c>
      <c r="E98" s="72">
        <v>1</v>
      </c>
      <c r="F98" s="75">
        <v>0.447096774193548</v>
      </c>
      <c r="G98" s="76">
        <v>0.124</v>
      </c>
      <c r="H98" s="77">
        <f t="shared" si="6"/>
        <v>0.0744</v>
      </c>
      <c r="I98" s="81">
        <f t="shared" si="7"/>
        <v>38.5492227979275</v>
      </c>
      <c r="J98" s="72"/>
      <c r="K98" s="73"/>
      <c r="L98" s="73"/>
      <c r="M98" s="72" t="s">
        <v>125</v>
      </c>
    </row>
    <row r="99" spans="2:13" s="19" customFormat="1" ht="45">
      <c r="B99" s="72">
        <v>29</v>
      </c>
      <c r="C99" s="72" t="s">
        <v>131</v>
      </c>
      <c r="D99" s="74" t="s">
        <v>132</v>
      </c>
      <c r="E99" s="72" t="s">
        <v>133</v>
      </c>
      <c r="F99" s="72">
        <v>1</v>
      </c>
      <c r="G99" s="76">
        <v>3</v>
      </c>
      <c r="H99" s="77">
        <v>2</v>
      </c>
      <c r="I99" s="81">
        <v>1057</v>
      </c>
      <c r="J99" s="72">
        <v>1</v>
      </c>
      <c r="K99" s="73"/>
      <c r="L99" s="73"/>
      <c r="M99" s="72" t="s">
        <v>133</v>
      </c>
    </row>
    <row r="100" spans="2:13" s="19" customFormat="1" ht="45">
      <c r="B100" s="72">
        <v>30</v>
      </c>
      <c r="C100" s="72" t="s">
        <v>134</v>
      </c>
      <c r="D100" s="74" t="s">
        <v>135</v>
      </c>
      <c r="E100" s="72">
        <v>1</v>
      </c>
      <c r="F100" s="72" t="s">
        <v>136</v>
      </c>
      <c r="G100" s="76">
        <v>0.048</v>
      </c>
      <c r="H100" s="77">
        <f>G100*0.4</f>
        <v>0.0192</v>
      </c>
      <c r="I100" s="81">
        <f>H100/0.00193</f>
        <v>9.94818652849741</v>
      </c>
      <c r="J100" s="72"/>
      <c r="K100" s="73"/>
      <c r="L100" s="73"/>
      <c r="M100" s="72" t="s">
        <v>134</v>
      </c>
    </row>
    <row r="101" spans="2:13" s="19" customFormat="1" ht="45">
      <c r="B101" s="72">
        <v>31</v>
      </c>
      <c r="C101" s="72" t="s">
        <v>134</v>
      </c>
      <c r="D101" s="74" t="s">
        <v>137</v>
      </c>
      <c r="E101" s="72">
        <v>1</v>
      </c>
      <c r="F101" s="72" t="s">
        <v>136</v>
      </c>
      <c r="G101" s="76">
        <v>0.048</v>
      </c>
      <c r="H101" s="77">
        <f aca="true" t="shared" si="8" ref="H101:H104">G101*0.4</f>
        <v>0.0192</v>
      </c>
      <c r="I101" s="81">
        <f aca="true" t="shared" si="9" ref="I101:I105">H101/0.00193</f>
        <v>9.94818652849741</v>
      </c>
      <c r="J101" s="72"/>
      <c r="K101" s="73"/>
      <c r="L101" s="73"/>
      <c r="M101" s="72" t="s">
        <v>134</v>
      </c>
    </row>
    <row r="102" spans="2:13" s="19" customFormat="1" ht="45">
      <c r="B102" s="72">
        <v>32</v>
      </c>
      <c r="C102" s="72" t="s">
        <v>134</v>
      </c>
      <c r="D102" s="74" t="s">
        <v>138</v>
      </c>
      <c r="E102" s="72">
        <v>1</v>
      </c>
      <c r="F102" s="72" t="s">
        <v>136</v>
      </c>
      <c r="G102" s="76">
        <v>0.048</v>
      </c>
      <c r="H102" s="77">
        <f t="shared" si="8"/>
        <v>0.0192</v>
      </c>
      <c r="I102" s="81">
        <f t="shared" si="9"/>
        <v>9.94818652849741</v>
      </c>
      <c r="J102" s="72"/>
      <c r="K102" s="73"/>
      <c r="L102" s="73"/>
      <c r="M102" s="72" t="s">
        <v>134</v>
      </c>
    </row>
    <row r="103" spans="2:13" s="19" customFormat="1" ht="45">
      <c r="B103" s="72">
        <v>33</v>
      </c>
      <c r="C103" s="72" t="s">
        <v>134</v>
      </c>
      <c r="D103" s="74" t="s">
        <v>139</v>
      </c>
      <c r="E103" s="72">
        <v>1</v>
      </c>
      <c r="F103" s="72" t="s">
        <v>136</v>
      </c>
      <c r="G103" s="76">
        <v>0.048</v>
      </c>
      <c r="H103" s="77">
        <f t="shared" si="8"/>
        <v>0.0192</v>
      </c>
      <c r="I103" s="81">
        <f t="shared" si="9"/>
        <v>9.94818652849741</v>
      </c>
      <c r="J103" s="72"/>
      <c r="K103" s="73"/>
      <c r="L103" s="73"/>
      <c r="M103" s="72" t="s">
        <v>134</v>
      </c>
    </row>
    <row r="104" spans="2:13" s="19" customFormat="1" ht="45">
      <c r="B104" s="72">
        <v>34</v>
      </c>
      <c r="C104" s="72" t="s">
        <v>134</v>
      </c>
      <c r="D104" s="74" t="s">
        <v>140</v>
      </c>
      <c r="E104" s="72">
        <v>1</v>
      </c>
      <c r="F104" s="72" t="s">
        <v>136</v>
      </c>
      <c r="G104" s="76">
        <v>0.048</v>
      </c>
      <c r="H104" s="77">
        <f t="shared" si="8"/>
        <v>0.0192</v>
      </c>
      <c r="I104" s="81">
        <f t="shared" si="9"/>
        <v>9.94818652849741</v>
      </c>
      <c r="J104" s="72"/>
      <c r="K104" s="73"/>
      <c r="L104" s="73"/>
      <c r="M104" s="72" t="s">
        <v>134</v>
      </c>
    </row>
    <row r="105" spans="2:13" s="19" customFormat="1" ht="30">
      <c r="B105" s="72">
        <v>35</v>
      </c>
      <c r="C105" s="72" t="s">
        <v>141</v>
      </c>
      <c r="D105" s="74" t="s">
        <v>142</v>
      </c>
      <c r="E105" s="72">
        <v>1</v>
      </c>
      <c r="F105" s="72" t="s">
        <v>143</v>
      </c>
      <c r="G105" s="76">
        <v>0.61</v>
      </c>
      <c r="H105" s="77">
        <f>G105*96</f>
        <v>58.56</v>
      </c>
      <c r="I105" s="81">
        <f t="shared" si="9"/>
        <v>30341.9689119171</v>
      </c>
      <c r="J105" s="72"/>
      <c r="K105" s="73"/>
      <c r="L105" s="73"/>
      <c r="M105" s="72" t="s">
        <v>141</v>
      </c>
    </row>
    <row r="106" spans="2:13" s="19" customFormat="1" ht="60">
      <c r="B106" s="72">
        <v>36</v>
      </c>
      <c r="C106" s="73" t="s">
        <v>95</v>
      </c>
      <c r="D106" s="74" t="s">
        <v>144</v>
      </c>
      <c r="E106" s="72">
        <v>1</v>
      </c>
      <c r="F106" s="72" t="s">
        <v>116</v>
      </c>
      <c r="G106" s="76">
        <v>2.9643</v>
      </c>
      <c r="H106" s="77">
        <f aca="true" t="shared" si="10" ref="H106:H107">G106*0.98</f>
        <v>2.905014</v>
      </c>
      <c r="I106" s="81">
        <f aca="true" t="shared" si="11" ref="I106:I110">H106/0.00193</f>
        <v>1505.18860103627</v>
      </c>
      <c r="J106" s="72">
        <v>3.7</v>
      </c>
      <c r="K106" s="73"/>
      <c r="L106" s="73"/>
      <c r="M106" s="72" t="s">
        <v>98</v>
      </c>
    </row>
    <row r="107" spans="2:13" s="19" customFormat="1" ht="30">
      <c r="B107" s="72">
        <v>37</v>
      </c>
      <c r="C107" s="73" t="s">
        <v>95</v>
      </c>
      <c r="D107" s="74" t="s">
        <v>145</v>
      </c>
      <c r="E107" s="72">
        <v>1</v>
      </c>
      <c r="F107" s="72" t="s">
        <v>116</v>
      </c>
      <c r="G107" s="76">
        <v>2.9643</v>
      </c>
      <c r="H107" s="77">
        <f t="shared" si="10"/>
        <v>2.905014</v>
      </c>
      <c r="I107" s="81">
        <f t="shared" si="11"/>
        <v>1505.18860103627</v>
      </c>
      <c r="J107" s="72">
        <v>3.7</v>
      </c>
      <c r="K107" s="72"/>
      <c r="L107" s="72"/>
      <c r="M107" s="72" t="s">
        <v>98</v>
      </c>
    </row>
    <row r="108" spans="2:13" s="19" customFormat="1" ht="60">
      <c r="B108" s="72">
        <v>38</v>
      </c>
      <c r="C108" s="73" t="s">
        <v>123</v>
      </c>
      <c r="D108" s="74" t="s">
        <v>146</v>
      </c>
      <c r="E108" s="72">
        <v>1</v>
      </c>
      <c r="F108" s="75" t="s">
        <v>105</v>
      </c>
      <c r="G108" s="76">
        <v>0.124</v>
      </c>
      <c r="H108" s="77">
        <f aca="true" t="shared" si="12" ref="H108:H110">G108*0.6</f>
        <v>0.0744</v>
      </c>
      <c r="I108" s="81">
        <f t="shared" si="11"/>
        <v>38.5492227979275</v>
      </c>
      <c r="J108" s="73"/>
      <c r="K108" s="73"/>
      <c r="L108" s="73"/>
      <c r="M108" s="72" t="s">
        <v>125</v>
      </c>
    </row>
    <row r="109" spans="2:13" s="19" customFormat="1" ht="60">
      <c r="B109" s="72">
        <v>39</v>
      </c>
      <c r="C109" s="73" t="s">
        <v>123</v>
      </c>
      <c r="D109" s="74" t="s">
        <v>147</v>
      </c>
      <c r="E109" s="72">
        <v>1</v>
      </c>
      <c r="F109" s="75" t="s">
        <v>105</v>
      </c>
      <c r="G109" s="76">
        <v>0.124</v>
      </c>
      <c r="H109" s="77">
        <f t="shared" si="12"/>
        <v>0.0744</v>
      </c>
      <c r="I109" s="81">
        <f t="shared" si="11"/>
        <v>38.5492227979275</v>
      </c>
      <c r="J109" s="73"/>
      <c r="K109" s="73"/>
      <c r="L109" s="73"/>
      <c r="M109" s="72" t="s">
        <v>125</v>
      </c>
    </row>
    <row r="110" spans="2:13" s="19" customFormat="1" ht="45">
      <c r="B110" s="72">
        <v>40</v>
      </c>
      <c r="C110" s="73" t="s">
        <v>123</v>
      </c>
      <c r="D110" s="74" t="s">
        <v>148</v>
      </c>
      <c r="E110" s="72">
        <v>1</v>
      </c>
      <c r="F110" s="75" t="s">
        <v>105</v>
      </c>
      <c r="G110" s="76">
        <v>0.124</v>
      </c>
      <c r="H110" s="77">
        <f t="shared" si="12"/>
        <v>0.0744</v>
      </c>
      <c r="I110" s="81">
        <f t="shared" si="11"/>
        <v>38.5492227979275</v>
      </c>
      <c r="J110" s="73"/>
      <c r="K110" s="73"/>
      <c r="L110" s="73"/>
      <c r="M110" s="72" t="s">
        <v>125</v>
      </c>
    </row>
    <row r="111" spans="2:13" s="19" customFormat="1" ht="45">
      <c r="B111" s="72">
        <v>41</v>
      </c>
      <c r="C111" s="73" t="s">
        <v>149</v>
      </c>
      <c r="D111" s="74" t="s">
        <v>150</v>
      </c>
      <c r="E111" s="72" t="s">
        <v>133</v>
      </c>
      <c r="F111" s="73">
        <v>1</v>
      </c>
      <c r="G111" s="76">
        <v>3</v>
      </c>
      <c r="H111" s="77">
        <v>2</v>
      </c>
      <c r="I111" s="84">
        <v>1057</v>
      </c>
      <c r="J111" s="73">
        <v>1</v>
      </c>
      <c r="K111" s="73"/>
      <c r="L111" s="73"/>
      <c r="M111" s="72" t="s">
        <v>133</v>
      </c>
    </row>
    <row r="112" spans="2:13" s="19" customFormat="1" ht="45">
      <c r="B112" s="72">
        <v>42</v>
      </c>
      <c r="C112" s="73" t="s">
        <v>151</v>
      </c>
      <c r="D112" s="74" t="s">
        <v>152</v>
      </c>
      <c r="E112" s="72">
        <v>3</v>
      </c>
      <c r="F112" s="73" t="s">
        <v>153</v>
      </c>
      <c r="G112" s="76">
        <v>1.17</v>
      </c>
      <c r="H112" s="77">
        <f>G112*0.6</f>
        <v>0.702</v>
      </c>
      <c r="I112" s="81">
        <f aca="true" t="shared" si="13" ref="I112:I119">H112/0.00193</f>
        <v>363.730569948186</v>
      </c>
      <c r="J112" s="73"/>
      <c r="K112" s="73"/>
      <c r="L112" s="73"/>
      <c r="M112" s="72" t="s">
        <v>125</v>
      </c>
    </row>
    <row r="113" spans="2:13" s="19" customFormat="1" ht="25.5">
      <c r="B113" s="72">
        <v>43</v>
      </c>
      <c r="C113" s="73" t="s">
        <v>92</v>
      </c>
      <c r="D113" s="78" t="s">
        <v>154</v>
      </c>
      <c r="E113" s="72">
        <v>1</v>
      </c>
      <c r="F113" s="73">
        <v>0.8</v>
      </c>
      <c r="G113" s="79">
        <v>1.6739</v>
      </c>
      <c r="H113" s="77">
        <f>G113*0.98</f>
        <v>1.640422</v>
      </c>
      <c r="I113" s="81">
        <f t="shared" si="13"/>
        <v>849.959585492228</v>
      </c>
      <c r="J113" s="75">
        <f>H113/2.17</f>
        <v>0.755954838709677</v>
      </c>
      <c r="K113" s="73"/>
      <c r="L113" s="73"/>
      <c r="M113" s="72" t="s">
        <v>94</v>
      </c>
    </row>
    <row r="114" spans="2:13" s="19" customFormat="1" ht="30">
      <c r="B114" s="72">
        <v>44</v>
      </c>
      <c r="C114" s="73" t="s">
        <v>92</v>
      </c>
      <c r="D114" s="78" t="s">
        <v>155</v>
      </c>
      <c r="E114" s="72">
        <v>1</v>
      </c>
      <c r="F114" s="73">
        <v>14.5</v>
      </c>
      <c r="G114" s="79">
        <v>32.16</v>
      </c>
      <c r="H114" s="77">
        <f>G114*0.98</f>
        <v>31.5168</v>
      </c>
      <c r="I114" s="81">
        <f t="shared" si="13"/>
        <v>16329.9481865285</v>
      </c>
      <c r="J114" s="75">
        <f>H114/2.17</f>
        <v>14.5238709677419</v>
      </c>
      <c r="K114" s="73"/>
      <c r="L114" s="73"/>
      <c r="M114" s="72" t="s">
        <v>94</v>
      </c>
    </row>
    <row r="115" spans="2:13" s="19" customFormat="1" ht="30">
      <c r="B115" s="72">
        <v>45</v>
      </c>
      <c r="C115" s="73" t="s">
        <v>103</v>
      </c>
      <c r="D115" s="78" t="s">
        <v>156</v>
      </c>
      <c r="E115" s="72">
        <v>3</v>
      </c>
      <c r="F115" s="75" t="s">
        <v>105</v>
      </c>
      <c r="G115" s="79">
        <v>0.6232</v>
      </c>
      <c r="H115" s="77">
        <v>0.15</v>
      </c>
      <c r="I115" s="81">
        <f t="shared" si="13"/>
        <v>77.720207253886</v>
      </c>
      <c r="J115" s="73"/>
      <c r="K115" s="73"/>
      <c r="L115" s="73"/>
      <c r="M115" s="72" t="s">
        <v>106</v>
      </c>
    </row>
    <row r="116" spans="2:13" s="19" customFormat="1" ht="25.5">
      <c r="B116" s="72">
        <v>46</v>
      </c>
      <c r="C116" s="73" t="s">
        <v>95</v>
      </c>
      <c r="D116" s="78" t="s">
        <v>157</v>
      </c>
      <c r="E116" s="72">
        <v>1</v>
      </c>
      <c r="F116" s="75" t="s">
        <v>101</v>
      </c>
      <c r="G116" s="79">
        <v>9.68</v>
      </c>
      <c r="H116" s="77">
        <f>G116*0.98</f>
        <v>9.4864</v>
      </c>
      <c r="I116" s="81">
        <f t="shared" si="13"/>
        <v>4915.23316062176</v>
      </c>
      <c r="J116" s="72">
        <v>21</v>
      </c>
      <c r="K116" s="73"/>
      <c r="L116" s="73"/>
      <c r="M116" s="72" t="s">
        <v>98</v>
      </c>
    </row>
    <row r="117" spans="2:13" s="19" customFormat="1" ht="45">
      <c r="B117" s="72">
        <v>47</v>
      </c>
      <c r="C117" s="73" t="s">
        <v>134</v>
      </c>
      <c r="D117" s="78" t="s">
        <v>158</v>
      </c>
      <c r="E117" s="72">
        <v>13</v>
      </c>
      <c r="F117" s="72" t="s">
        <v>136</v>
      </c>
      <c r="G117" s="79">
        <v>0.243</v>
      </c>
      <c r="H117" s="77">
        <f>G117*0.4</f>
        <v>0.0972</v>
      </c>
      <c r="I117" s="81">
        <f t="shared" si="13"/>
        <v>50.3626943005181</v>
      </c>
      <c r="J117" s="73"/>
      <c r="K117" s="73"/>
      <c r="L117" s="73"/>
      <c r="M117" s="72" t="s">
        <v>134</v>
      </c>
    </row>
    <row r="118" spans="2:13" s="19" customFormat="1" ht="38.25">
      <c r="B118" s="72">
        <v>48</v>
      </c>
      <c r="C118" s="73" t="s">
        <v>95</v>
      </c>
      <c r="D118" s="78" t="s">
        <v>159</v>
      </c>
      <c r="E118" s="72">
        <v>1</v>
      </c>
      <c r="F118" s="72" t="s">
        <v>116</v>
      </c>
      <c r="G118" s="79">
        <v>2.9658</v>
      </c>
      <c r="H118" s="77">
        <f>G118*0.98</f>
        <v>2.906484</v>
      </c>
      <c r="I118" s="81">
        <f t="shared" si="13"/>
        <v>1505.95025906736</v>
      </c>
      <c r="J118" s="72">
        <v>3.7</v>
      </c>
      <c r="K118" s="73"/>
      <c r="L118" s="73"/>
      <c r="M118" s="72" t="s">
        <v>98</v>
      </c>
    </row>
    <row r="119" spans="2:13" s="19" customFormat="1" ht="25.5">
      <c r="B119" s="72">
        <v>49</v>
      </c>
      <c r="C119" s="73" t="s">
        <v>134</v>
      </c>
      <c r="D119" s="78" t="s">
        <v>160</v>
      </c>
      <c r="E119" s="72">
        <v>5</v>
      </c>
      <c r="F119" s="72" t="s">
        <v>136</v>
      </c>
      <c r="G119" s="79">
        <v>0.25</v>
      </c>
      <c r="H119" s="77">
        <f>G119*0.4</f>
        <v>0.1</v>
      </c>
      <c r="I119" s="81">
        <f t="shared" si="13"/>
        <v>51.8134715025907</v>
      </c>
      <c r="J119" s="73"/>
      <c r="K119" s="73"/>
      <c r="L119" s="73"/>
      <c r="M119" s="72" t="s">
        <v>134</v>
      </c>
    </row>
    <row r="120" spans="2:13" s="19" customFormat="1" ht="51">
      <c r="B120" s="72">
        <v>50</v>
      </c>
      <c r="C120" s="73" t="s">
        <v>95</v>
      </c>
      <c r="D120" s="78" t="s">
        <v>161</v>
      </c>
      <c r="E120" s="72">
        <v>1</v>
      </c>
      <c r="F120" s="72" t="s">
        <v>116</v>
      </c>
      <c r="G120" s="79">
        <v>2.9658</v>
      </c>
      <c r="H120" s="77">
        <f aca="true" t="shared" si="14" ref="H120:H121">G120*0.98</f>
        <v>2.906484</v>
      </c>
      <c r="I120" s="81">
        <f aca="true" t="shared" si="15" ref="I120:I121">H120/0.00193</f>
        <v>1505.95025906736</v>
      </c>
      <c r="J120" s="72">
        <v>3.7</v>
      </c>
      <c r="K120" s="73"/>
      <c r="L120" s="73"/>
      <c r="M120" s="72" t="s">
        <v>98</v>
      </c>
    </row>
    <row r="121" spans="2:13" s="19" customFormat="1" ht="38.25">
      <c r="B121" s="72">
        <v>51</v>
      </c>
      <c r="C121" s="73" t="s">
        <v>95</v>
      </c>
      <c r="D121" s="78" t="s">
        <v>162</v>
      </c>
      <c r="E121" s="72">
        <v>1</v>
      </c>
      <c r="F121" s="72" t="s">
        <v>116</v>
      </c>
      <c r="G121" s="79">
        <v>2.9428</v>
      </c>
      <c r="H121" s="77">
        <f t="shared" si="14"/>
        <v>2.883944</v>
      </c>
      <c r="I121" s="81">
        <f t="shared" si="15"/>
        <v>1494.27150259067</v>
      </c>
      <c r="J121" s="72">
        <v>3.7</v>
      </c>
      <c r="K121" s="73"/>
      <c r="L121" s="73"/>
      <c r="M121" s="72" t="s">
        <v>98</v>
      </c>
    </row>
    <row r="122" spans="2:13" s="19" customFormat="1" ht="38.25">
      <c r="B122" s="72">
        <v>52</v>
      </c>
      <c r="C122" s="73" t="s">
        <v>92</v>
      </c>
      <c r="D122" s="78" t="s">
        <v>163</v>
      </c>
      <c r="E122" s="72">
        <v>1</v>
      </c>
      <c r="F122" s="73">
        <v>0.8</v>
      </c>
      <c r="G122" s="79">
        <v>1.7746</v>
      </c>
      <c r="H122" s="77">
        <f aca="true" t="shared" si="16" ref="H122:H126">G122*0.98</f>
        <v>1.739108</v>
      </c>
      <c r="I122" s="81">
        <f aca="true" t="shared" si="17" ref="I122:I126">H122/0.00193</f>
        <v>901.092227979275</v>
      </c>
      <c r="J122" s="75">
        <f aca="true" t="shared" si="18" ref="J122:J125">H122/2.17</f>
        <v>0.801432258064516</v>
      </c>
      <c r="K122" s="73"/>
      <c r="L122" s="73"/>
      <c r="M122" s="72" t="s">
        <v>94</v>
      </c>
    </row>
    <row r="123" spans="2:13" s="19" customFormat="1" ht="38.25">
      <c r="B123" s="72">
        <v>53</v>
      </c>
      <c r="C123" s="73" t="s">
        <v>92</v>
      </c>
      <c r="D123" s="78" t="s">
        <v>164</v>
      </c>
      <c r="E123" s="72">
        <v>1</v>
      </c>
      <c r="F123" s="73">
        <v>0.8</v>
      </c>
      <c r="G123" s="79">
        <v>1.6739</v>
      </c>
      <c r="H123" s="77">
        <f t="shared" si="16"/>
        <v>1.640422</v>
      </c>
      <c r="I123" s="81">
        <f t="shared" si="17"/>
        <v>849.959585492228</v>
      </c>
      <c r="J123" s="75">
        <f t="shared" si="18"/>
        <v>0.755954838709677</v>
      </c>
      <c r="K123" s="73"/>
      <c r="L123" s="73"/>
      <c r="M123" s="72" t="s">
        <v>94</v>
      </c>
    </row>
    <row r="124" spans="2:13" s="19" customFormat="1" ht="38.25">
      <c r="B124" s="72">
        <v>54</v>
      </c>
      <c r="C124" s="73" t="s">
        <v>92</v>
      </c>
      <c r="D124" s="78" t="s">
        <v>165</v>
      </c>
      <c r="E124" s="72">
        <v>1</v>
      </c>
      <c r="F124" s="73">
        <v>0.8</v>
      </c>
      <c r="G124" s="79">
        <v>1.6739</v>
      </c>
      <c r="H124" s="77">
        <f t="shared" si="16"/>
        <v>1.640422</v>
      </c>
      <c r="I124" s="81">
        <f t="shared" si="17"/>
        <v>849.959585492228</v>
      </c>
      <c r="J124" s="75">
        <f t="shared" si="18"/>
        <v>0.755954838709677</v>
      </c>
      <c r="K124" s="73"/>
      <c r="L124" s="73"/>
      <c r="M124" s="72" t="s">
        <v>94</v>
      </c>
    </row>
    <row r="125" spans="2:13" s="19" customFormat="1" ht="38.25">
      <c r="B125" s="72">
        <v>55</v>
      </c>
      <c r="C125" s="73" t="s">
        <v>92</v>
      </c>
      <c r="D125" s="78" t="s">
        <v>166</v>
      </c>
      <c r="E125" s="72">
        <v>1</v>
      </c>
      <c r="F125" s="73">
        <v>0.5</v>
      </c>
      <c r="G125" s="79">
        <v>1.0594</v>
      </c>
      <c r="H125" s="77">
        <f t="shared" si="16"/>
        <v>1.038212</v>
      </c>
      <c r="I125" s="81">
        <f t="shared" si="17"/>
        <v>537.933678756477</v>
      </c>
      <c r="J125" s="75">
        <f t="shared" si="18"/>
        <v>0.478438709677419</v>
      </c>
      <c r="K125" s="73"/>
      <c r="L125" s="73"/>
      <c r="M125" s="72" t="s">
        <v>94</v>
      </c>
    </row>
    <row r="126" spans="2:13" s="19" customFormat="1" ht="38.25">
      <c r="B126" s="72">
        <v>56</v>
      </c>
      <c r="C126" s="73" t="s">
        <v>95</v>
      </c>
      <c r="D126" s="78" t="s">
        <v>167</v>
      </c>
      <c r="E126" s="72">
        <v>1</v>
      </c>
      <c r="F126" s="72" t="s">
        <v>116</v>
      </c>
      <c r="G126" s="79">
        <v>2.9428</v>
      </c>
      <c r="H126" s="77">
        <f t="shared" si="16"/>
        <v>2.883944</v>
      </c>
      <c r="I126" s="81">
        <f t="shared" si="17"/>
        <v>1494.27150259067</v>
      </c>
      <c r="J126" s="72">
        <v>3.7</v>
      </c>
      <c r="K126" s="73"/>
      <c r="L126" s="73"/>
      <c r="M126" s="72" t="s">
        <v>98</v>
      </c>
    </row>
    <row r="127" spans="2:13" s="19" customFormat="1" ht="38.25">
      <c r="B127" s="72">
        <v>57</v>
      </c>
      <c r="C127" s="73" t="s">
        <v>92</v>
      </c>
      <c r="D127" s="78" t="s">
        <v>168</v>
      </c>
      <c r="E127" s="72">
        <v>1</v>
      </c>
      <c r="F127" s="73">
        <v>0.4</v>
      </c>
      <c r="G127" s="79">
        <v>0.99</v>
      </c>
      <c r="H127" s="77">
        <f aca="true" t="shared" si="19" ref="H127:H129">G127*0.98</f>
        <v>0.9702</v>
      </c>
      <c r="I127" s="81">
        <f aca="true" t="shared" si="20" ref="I127:I129">H127/0.00193</f>
        <v>502.694300518135</v>
      </c>
      <c r="J127" s="75">
        <f aca="true" t="shared" si="21" ref="J127:J128">H127/2.17</f>
        <v>0.447096774193548</v>
      </c>
      <c r="K127" s="73"/>
      <c r="L127" s="73"/>
      <c r="M127" s="72" t="s">
        <v>94</v>
      </c>
    </row>
    <row r="128" spans="2:13" s="19" customFormat="1" ht="38.25">
      <c r="B128" s="72">
        <v>58</v>
      </c>
      <c r="C128" s="73" t="s">
        <v>92</v>
      </c>
      <c r="D128" s="78" t="s">
        <v>169</v>
      </c>
      <c r="E128" s="72">
        <v>1</v>
      </c>
      <c r="F128" s="73">
        <v>0.8</v>
      </c>
      <c r="G128" s="79">
        <v>1.7746</v>
      </c>
      <c r="H128" s="77">
        <f t="shared" si="19"/>
        <v>1.739108</v>
      </c>
      <c r="I128" s="81">
        <f t="shared" si="20"/>
        <v>901.092227979275</v>
      </c>
      <c r="J128" s="75">
        <f t="shared" si="21"/>
        <v>0.801432258064516</v>
      </c>
      <c r="K128" s="73"/>
      <c r="L128" s="73"/>
      <c r="M128" s="72" t="s">
        <v>94</v>
      </c>
    </row>
    <row r="129" spans="2:13" s="19" customFormat="1" ht="38.25">
      <c r="B129" s="72">
        <v>59</v>
      </c>
      <c r="C129" s="73" t="s">
        <v>95</v>
      </c>
      <c r="D129" s="78" t="s">
        <v>170</v>
      </c>
      <c r="E129" s="72">
        <v>1</v>
      </c>
      <c r="F129" s="72" t="s">
        <v>116</v>
      </c>
      <c r="G129" s="79">
        <v>2.9643</v>
      </c>
      <c r="H129" s="77">
        <f t="shared" si="19"/>
        <v>2.905014</v>
      </c>
      <c r="I129" s="81">
        <f t="shared" si="20"/>
        <v>1505.18860103627</v>
      </c>
      <c r="J129" s="72">
        <v>3.7</v>
      </c>
      <c r="K129" s="73"/>
      <c r="L129" s="73"/>
      <c r="M129" s="72" t="s">
        <v>98</v>
      </c>
    </row>
    <row r="130" spans="2:13" s="19" customFormat="1" ht="38.25">
      <c r="B130" s="72">
        <v>60</v>
      </c>
      <c r="C130" s="73" t="s">
        <v>92</v>
      </c>
      <c r="D130" s="78" t="s">
        <v>171</v>
      </c>
      <c r="E130" s="72">
        <v>1</v>
      </c>
      <c r="F130" s="73">
        <v>0.8</v>
      </c>
      <c r="G130" s="79">
        <v>1.6739</v>
      </c>
      <c r="H130" s="77">
        <f aca="true" t="shared" si="22" ref="H130:H132">G130*0.98</f>
        <v>1.640422</v>
      </c>
      <c r="I130" s="81">
        <f aca="true" t="shared" si="23" ref="I130:I132">H130/0.00193</f>
        <v>849.959585492228</v>
      </c>
      <c r="J130" s="75">
        <f aca="true" t="shared" si="24" ref="J130:J132">H130/2.17</f>
        <v>0.755954838709677</v>
      </c>
      <c r="K130" s="73"/>
      <c r="L130" s="73"/>
      <c r="M130" s="72" t="s">
        <v>94</v>
      </c>
    </row>
    <row r="131" spans="2:13" s="19" customFormat="1" ht="38.25">
      <c r="B131" s="72">
        <v>61</v>
      </c>
      <c r="C131" s="73" t="s">
        <v>92</v>
      </c>
      <c r="D131" s="78" t="s">
        <v>172</v>
      </c>
      <c r="E131" s="72">
        <v>1</v>
      </c>
      <c r="F131" s="73">
        <v>0.8</v>
      </c>
      <c r="G131" s="79">
        <v>1.6739</v>
      </c>
      <c r="H131" s="77">
        <f t="shared" si="22"/>
        <v>1.640422</v>
      </c>
      <c r="I131" s="81">
        <f t="shared" si="23"/>
        <v>849.959585492228</v>
      </c>
      <c r="J131" s="75">
        <f t="shared" si="24"/>
        <v>0.755954838709677</v>
      </c>
      <c r="K131" s="73"/>
      <c r="L131" s="73"/>
      <c r="M131" s="72" t="s">
        <v>94</v>
      </c>
    </row>
    <row r="132" spans="2:13" s="19" customFormat="1" ht="25.5">
      <c r="B132" s="72">
        <v>62</v>
      </c>
      <c r="C132" s="73" t="s">
        <v>92</v>
      </c>
      <c r="D132" s="78" t="s">
        <v>173</v>
      </c>
      <c r="E132" s="72">
        <v>1</v>
      </c>
      <c r="F132" s="73">
        <v>0.8</v>
      </c>
      <c r="G132" s="79">
        <v>1.6739</v>
      </c>
      <c r="H132" s="77">
        <f t="shared" si="22"/>
        <v>1.640422</v>
      </c>
      <c r="I132" s="81">
        <f t="shared" si="23"/>
        <v>849.959585492228</v>
      </c>
      <c r="J132" s="75">
        <f t="shared" si="24"/>
        <v>0.755954838709677</v>
      </c>
      <c r="K132" s="73"/>
      <c r="L132" s="73"/>
      <c r="M132" s="72" t="s">
        <v>94</v>
      </c>
    </row>
    <row r="133" spans="2:13" s="19" customFormat="1" ht="25.5">
      <c r="B133" s="72">
        <v>63</v>
      </c>
      <c r="C133" s="73" t="s">
        <v>134</v>
      </c>
      <c r="D133" s="78" t="s">
        <v>174</v>
      </c>
      <c r="E133" s="72">
        <v>21</v>
      </c>
      <c r="F133" s="72" t="s">
        <v>136</v>
      </c>
      <c r="G133" s="79">
        <v>1.02</v>
      </c>
      <c r="H133" s="77">
        <f>G133*0.4</f>
        <v>0.408</v>
      </c>
      <c r="I133" s="81">
        <f aca="true" t="shared" si="25" ref="I133:I138">H133/0.00193</f>
        <v>211.39896373057</v>
      </c>
      <c r="J133" s="73"/>
      <c r="K133" s="73"/>
      <c r="L133" s="73"/>
      <c r="M133" s="72" t="s">
        <v>134</v>
      </c>
    </row>
    <row r="134" spans="2:13" s="19" customFormat="1" ht="30">
      <c r="B134" s="72">
        <v>64</v>
      </c>
      <c r="C134" s="73" t="s">
        <v>103</v>
      </c>
      <c r="D134" s="78" t="s">
        <v>175</v>
      </c>
      <c r="E134" s="72">
        <v>2</v>
      </c>
      <c r="F134" s="75" t="s">
        <v>105</v>
      </c>
      <c r="G134" s="79">
        <v>0.4167</v>
      </c>
      <c r="H134" s="77">
        <v>0.1</v>
      </c>
      <c r="I134" s="81">
        <f t="shared" si="25"/>
        <v>51.8134715025907</v>
      </c>
      <c r="J134" s="73"/>
      <c r="K134" s="73"/>
      <c r="L134" s="73"/>
      <c r="M134" s="72" t="s">
        <v>106</v>
      </c>
    </row>
    <row r="135" spans="2:13" s="19" customFormat="1" ht="25.5">
      <c r="B135" s="72">
        <v>65</v>
      </c>
      <c r="C135" s="73" t="s">
        <v>95</v>
      </c>
      <c r="D135" s="78" t="s">
        <v>176</v>
      </c>
      <c r="E135" s="72">
        <v>1</v>
      </c>
      <c r="F135" s="72" t="s">
        <v>116</v>
      </c>
      <c r="G135" s="79">
        <v>2.9428</v>
      </c>
      <c r="H135" s="77">
        <f>G135*0.98</f>
        <v>2.883944</v>
      </c>
      <c r="I135" s="81">
        <f t="shared" si="25"/>
        <v>1494.27150259067</v>
      </c>
      <c r="J135" s="72">
        <v>3.7</v>
      </c>
      <c r="K135" s="73"/>
      <c r="L135" s="73"/>
      <c r="M135" s="72" t="s">
        <v>98</v>
      </c>
    </row>
    <row r="136" spans="2:13" s="19" customFormat="1" ht="38.25">
      <c r="B136" s="72">
        <v>66</v>
      </c>
      <c r="C136" s="73" t="s">
        <v>92</v>
      </c>
      <c r="D136" s="78" t="s">
        <v>177</v>
      </c>
      <c r="E136" s="72">
        <v>1</v>
      </c>
      <c r="F136" s="73">
        <v>0.8</v>
      </c>
      <c r="G136" s="79">
        <v>1.7746</v>
      </c>
      <c r="H136" s="77">
        <f>G136*0.98</f>
        <v>1.739108</v>
      </c>
      <c r="I136" s="81">
        <f t="shared" si="25"/>
        <v>901.092227979275</v>
      </c>
      <c r="J136" s="75">
        <f>H136/2.17</f>
        <v>0.801432258064516</v>
      </c>
      <c r="K136" s="73"/>
      <c r="L136" s="73"/>
      <c r="M136" s="72" t="s">
        <v>94</v>
      </c>
    </row>
    <row r="137" spans="2:13" s="19" customFormat="1" ht="30">
      <c r="B137" s="72">
        <v>67</v>
      </c>
      <c r="C137" s="73" t="s">
        <v>103</v>
      </c>
      <c r="D137" s="78" t="s">
        <v>178</v>
      </c>
      <c r="E137" s="72">
        <v>3</v>
      </c>
      <c r="F137" s="75" t="s">
        <v>105</v>
      </c>
      <c r="G137" s="79">
        <v>0.6232</v>
      </c>
      <c r="H137" s="77">
        <v>0.15</v>
      </c>
      <c r="I137" s="81">
        <f t="shared" si="25"/>
        <v>77.720207253886</v>
      </c>
      <c r="J137" s="73"/>
      <c r="K137" s="73"/>
      <c r="L137" s="73"/>
      <c r="M137" s="72" t="s">
        <v>106</v>
      </c>
    </row>
    <row r="138" spans="2:13" s="19" customFormat="1" ht="38.25">
      <c r="B138" s="72">
        <v>68</v>
      </c>
      <c r="C138" s="73" t="s">
        <v>95</v>
      </c>
      <c r="D138" s="78" t="s">
        <v>179</v>
      </c>
      <c r="E138" s="72">
        <v>1</v>
      </c>
      <c r="F138" s="73" t="s">
        <v>180</v>
      </c>
      <c r="G138" s="79">
        <v>2.66</v>
      </c>
      <c r="H138" s="77">
        <f>G138*0.98</f>
        <v>2.6068</v>
      </c>
      <c r="I138" s="81">
        <f t="shared" si="25"/>
        <v>1350.67357512953</v>
      </c>
      <c r="J138" s="72">
        <v>3.7</v>
      </c>
      <c r="K138" s="73"/>
      <c r="L138" s="73"/>
      <c r="M138" s="72" t="s">
        <v>98</v>
      </c>
    </row>
    <row r="139" spans="2:13" s="19" customFormat="1" ht="38.25">
      <c r="B139" s="72">
        <v>69</v>
      </c>
      <c r="C139" s="73" t="s">
        <v>92</v>
      </c>
      <c r="D139" s="78" t="s">
        <v>181</v>
      </c>
      <c r="E139" s="72">
        <v>1</v>
      </c>
      <c r="F139" s="73">
        <v>0.3</v>
      </c>
      <c r="G139" s="79">
        <v>0.6345</v>
      </c>
      <c r="H139" s="77">
        <f aca="true" t="shared" si="26" ref="H139:H143">G139*0.98</f>
        <v>0.62181</v>
      </c>
      <c r="I139" s="81">
        <f aca="true" t="shared" si="27" ref="I139:I145">H139/0.00193</f>
        <v>322.181347150259</v>
      </c>
      <c r="J139" s="75">
        <f aca="true" t="shared" si="28" ref="J139:J143">H139/2.17</f>
        <v>0.286548387096774</v>
      </c>
      <c r="K139" s="73"/>
      <c r="L139" s="73"/>
      <c r="M139" s="72" t="s">
        <v>94</v>
      </c>
    </row>
    <row r="140" spans="2:13" s="19" customFormat="1" ht="38.25">
      <c r="B140" s="72">
        <v>70</v>
      </c>
      <c r="C140" s="73" t="s">
        <v>92</v>
      </c>
      <c r="D140" s="78" t="s">
        <v>182</v>
      </c>
      <c r="E140" s="72">
        <v>1</v>
      </c>
      <c r="F140" s="73">
        <v>0.7</v>
      </c>
      <c r="G140" s="79">
        <v>1.4684</v>
      </c>
      <c r="H140" s="77">
        <f t="shared" si="26"/>
        <v>1.439032</v>
      </c>
      <c r="I140" s="81">
        <f t="shared" si="27"/>
        <v>745.612435233161</v>
      </c>
      <c r="J140" s="75">
        <f t="shared" si="28"/>
        <v>0.663148387096774</v>
      </c>
      <c r="K140" s="73"/>
      <c r="L140" s="73"/>
      <c r="M140" s="72" t="s">
        <v>94</v>
      </c>
    </row>
    <row r="141" spans="2:13" s="19" customFormat="1" ht="51">
      <c r="B141" s="72">
        <v>71</v>
      </c>
      <c r="C141" s="73" t="s">
        <v>92</v>
      </c>
      <c r="D141" s="78" t="s">
        <v>183</v>
      </c>
      <c r="E141" s="72">
        <v>1</v>
      </c>
      <c r="F141" s="73">
        <v>0.3</v>
      </c>
      <c r="G141" s="79">
        <v>0.6709</v>
      </c>
      <c r="H141" s="77">
        <f t="shared" si="26"/>
        <v>0.657482</v>
      </c>
      <c r="I141" s="81">
        <f t="shared" si="27"/>
        <v>340.664248704663</v>
      </c>
      <c r="J141" s="75">
        <f t="shared" si="28"/>
        <v>0.302987096774194</v>
      </c>
      <c r="K141" s="73"/>
      <c r="L141" s="73"/>
      <c r="M141" s="72" t="s">
        <v>94</v>
      </c>
    </row>
    <row r="142" spans="2:13" s="19" customFormat="1" ht="38.25">
      <c r="B142" s="72">
        <v>72</v>
      </c>
      <c r="C142" s="73" t="s">
        <v>92</v>
      </c>
      <c r="D142" s="78" t="s">
        <v>184</v>
      </c>
      <c r="E142" s="72">
        <v>1</v>
      </c>
      <c r="F142" s="73">
        <v>0.8</v>
      </c>
      <c r="G142" s="79">
        <v>1.6739</v>
      </c>
      <c r="H142" s="77">
        <f t="shared" si="26"/>
        <v>1.640422</v>
      </c>
      <c r="I142" s="81">
        <f t="shared" si="27"/>
        <v>849.959585492228</v>
      </c>
      <c r="J142" s="75">
        <f t="shared" si="28"/>
        <v>0.755954838709677</v>
      </c>
      <c r="K142" s="73"/>
      <c r="L142" s="73"/>
      <c r="M142" s="72" t="s">
        <v>94</v>
      </c>
    </row>
    <row r="143" spans="2:13" s="19" customFormat="1" ht="51">
      <c r="B143" s="72">
        <v>73</v>
      </c>
      <c r="C143" s="73" t="s">
        <v>92</v>
      </c>
      <c r="D143" s="78" t="s">
        <v>185</v>
      </c>
      <c r="E143" s="72">
        <v>1</v>
      </c>
      <c r="F143" s="73">
        <v>0.8</v>
      </c>
      <c r="G143" s="79">
        <v>1.6739</v>
      </c>
      <c r="H143" s="77">
        <f t="shared" si="26"/>
        <v>1.640422</v>
      </c>
      <c r="I143" s="81">
        <f t="shared" si="27"/>
        <v>849.959585492228</v>
      </c>
      <c r="J143" s="75">
        <f t="shared" si="28"/>
        <v>0.755954838709677</v>
      </c>
      <c r="K143" s="73"/>
      <c r="L143" s="73"/>
      <c r="M143" s="72" t="s">
        <v>94</v>
      </c>
    </row>
    <row r="144" spans="2:13" s="19" customFormat="1" ht="25.5">
      <c r="B144" s="72">
        <v>74</v>
      </c>
      <c r="C144" s="73" t="s">
        <v>134</v>
      </c>
      <c r="D144" s="78" t="s">
        <v>186</v>
      </c>
      <c r="E144" s="72">
        <v>13</v>
      </c>
      <c r="F144" s="72" t="s">
        <v>136</v>
      </c>
      <c r="G144" s="79">
        <v>0.63</v>
      </c>
      <c r="H144" s="77">
        <f aca="true" t="shared" si="29" ref="H144:H145">G144*0.4</f>
        <v>0.252</v>
      </c>
      <c r="I144" s="81">
        <f t="shared" si="27"/>
        <v>130.569948186529</v>
      </c>
      <c r="J144" s="73"/>
      <c r="K144" s="73"/>
      <c r="L144" s="73"/>
      <c r="M144" s="72" t="s">
        <v>134</v>
      </c>
    </row>
    <row r="145" spans="2:13" s="19" customFormat="1" ht="25.5">
      <c r="B145" s="72">
        <v>75</v>
      </c>
      <c r="C145" s="73" t="s">
        <v>134</v>
      </c>
      <c r="D145" s="78" t="s">
        <v>187</v>
      </c>
      <c r="E145" s="72">
        <v>19</v>
      </c>
      <c r="F145" s="72" t="s">
        <v>136</v>
      </c>
      <c r="G145" s="79">
        <v>0.82</v>
      </c>
      <c r="H145" s="77">
        <f t="shared" si="29"/>
        <v>0.328</v>
      </c>
      <c r="I145" s="81">
        <f t="shared" si="27"/>
        <v>169.948186528497</v>
      </c>
      <c r="J145" s="73"/>
      <c r="K145" s="73"/>
      <c r="L145" s="73"/>
      <c r="M145" s="72" t="s">
        <v>134</v>
      </c>
    </row>
    <row r="146" spans="2:13" s="19" customFormat="1" ht="25.5">
      <c r="B146" s="72">
        <v>76</v>
      </c>
      <c r="C146" s="73" t="s">
        <v>95</v>
      </c>
      <c r="D146" s="78" t="s">
        <v>188</v>
      </c>
      <c r="E146" s="72">
        <v>1</v>
      </c>
      <c r="F146" s="72" t="s">
        <v>116</v>
      </c>
      <c r="G146" s="79">
        <v>2.9428</v>
      </c>
      <c r="H146" s="77">
        <f aca="true" t="shared" si="30" ref="H146:H151">G146*0.98</f>
        <v>2.883944</v>
      </c>
      <c r="I146" s="81">
        <f aca="true" t="shared" si="31" ref="I146:I151">H146/0.00193</f>
        <v>1494.27150259067</v>
      </c>
      <c r="J146" s="72">
        <v>3.7</v>
      </c>
      <c r="K146" s="73"/>
      <c r="L146" s="73"/>
      <c r="M146" s="72" t="s">
        <v>98</v>
      </c>
    </row>
    <row r="147" spans="2:13" s="19" customFormat="1" ht="25.5">
      <c r="B147" s="72">
        <v>77</v>
      </c>
      <c r="C147" s="73" t="s">
        <v>95</v>
      </c>
      <c r="D147" s="78" t="s">
        <v>189</v>
      </c>
      <c r="E147" s="72">
        <v>1</v>
      </c>
      <c r="F147" s="72" t="s">
        <v>116</v>
      </c>
      <c r="G147" s="79">
        <v>2.9428</v>
      </c>
      <c r="H147" s="77">
        <f t="shared" si="30"/>
        <v>2.883944</v>
      </c>
      <c r="I147" s="81">
        <f t="shared" si="31"/>
        <v>1494.27150259067</v>
      </c>
      <c r="J147" s="72">
        <v>3.7</v>
      </c>
      <c r="K147" s="73"/>
      <c r="L147" s="73"/>
      <c r="M147" s="72" t="s">
        <v>98</v>
      </c>
    </row>
    <row r="148" spans="2:13" s="19" customFormat="1" ht="25.5">
      <c r="B148" s="72">
        <v>78</v>
      </c>
      <c r="C148" s="73" t="s">
        <v>95</v>
      </c>
      <c r="D148" s="78" t="s">
        <v>190</v>
      </c>
      <c r="E148" s="72">
        <v>1</v>
      </c>
      <c r="F148" s="75" t="s">
        <v>101</v>
      </c>
      <c r="G148" s="79">
        <v>9.27</v>
      </c>
      <c r="H148" s="77">
        <f t="shared" si="30"/>
        <v>9.0846</v>
      </c>
      <c r="I148" s="81">
        <f t="shared" si="31"/>
        <v>4707.04663212435</v>
      </c>
      <c r="J148" s="72">
        <v>21</v>
      </c>
      <c r="K148" s="73"/>
      <c r="L148" s="73"/>
      <c r="M148" s="72" t="s">
        <v>98</v>
      </c>
    </row>
    <row r="149" spans="2:13" s="19" customFormat="1" ht="38.25">
      <c r="B149" s="72">
        <v>79</v>
      </c>
      <c r="C149" s="73" t="s">
        <v>95</v>
      </c>
      <c r="D149" s="78" t="s">
        <v>191</v>
      </c>
      <c r="E149" s="72">
        <v>1</v>
      </c>
      <c r="F149" s="72" t="s">
        <v>116</v>
      </c>
      <c r="G149" s="79">
        <v>2.9643</v>
      </c>
      <c r="H149" s="77">
        <f t="shared" si="30"/>
        <v>2.905014</v>
      </c>
      <c r="I149" s="81">
        <f t="shared" si="31"/>
        <v>1505.18860103627</v>
      </c>
      <c r="J149" s="72">
        <v>3.7</v>
      </c>
      <c r="K149" s="73"/>
      <c r="L149" s="73"/>
      <c r="M149" s="72" t="s">
        <v>98</v>
      </c>
    </row>
    <row r="150" spans="2:13" s="19" customFormat="1" ht="15">
      <c r="B150" s="72">
        <v>80</v>
      </c>
      <c r="C150" s="73" t="s">
        <v>95</v>
      </c>
      <c r="D150" s="78" t="s">
        <v>192</v>
      </c>
      <c r="E150" s="72">
        <v>1</v>
      </c>
      <c r="F150" s="72" t="s">
        <v>116</v>
      </c>
      <c r="G150" s="79">
        <v>2.9428</v>
      </c>
      <c r="H150" s="77">
        <f t="shared" si="30"/>
        <v>2.883944</v>
      </c>
      <c r="I150" s="81">
        <f t="shared" si="31"/>
        <v>1494.27150259067</v>
      </c>
      <c r="J150" s="72">
        <v>3.7</v>
      </c>
      <c r="K150" s="73"/>
      <c r="L150" s="73"/>
      <c r="M150" s="72" t="s">
        <v>98</v>
      </c>
    </row>
    <row r="151" spans="2:13" s="19" customFormat="1" ht="38.25">
      <c r="B151" s="72">
        <v>81</v>
      </c>
      <c r="C151" s="73" t="s">
        <v>95</v>
      </c>
      <c r="D151" s="78" t="s">
        <v>193</v>
      </c>
      <c r="E151" s="72">
        <v>1</v>
      </c>
      <c r="F151" s="72" t="s">
        <v>116</v>
      </c>
      <c r="G151" s="79">
        <v>2.9658</v>
      </c>
      <c r="H151" s="77">
        <f t="shared" si="30"/>
        <v>2.906484</v>
      </c>
      <c r="I151" s="81">
        <f t="shared" si="31"/>
        <v>1505.95025906736</v>
      </c>
      <c r="J151" s="72">
        <v>3.7</v>
      </c>
      <c r="K151" s="73"/>
      <c r="L151" s="73"/>
      <c r="M151" s="72" t="s">
        <v>98</v>
      </c>
    </row>
    <row r="152" spans="2:13" s="19" customFormat="1" ht="15">
      <c r="B152" s="72">
        <v>82</v>
      </c>
      <c r="C152" s="73"/>
      <c r="D152" s="78"/>
      <c r="E152" s="72"/>
      <c r="F152" s="73"/>
      <c r="G152" s="79"/>
      <c r="H152" s="77"/>
      <c r="I152" s="81"/>
      <c r="J152" s="73"/>
      <c r="K152" s="73"/>
      <c r="L152" s="73"/>
      <c r="M152" s="72"/>
    </row>
    <row r="153" spans="2:13" s="19" customFormat="1" ht="45">
      <c r="B153" s="72">
        <v>83</v>
      </c>
      <c r="C153" s="73" t="s">
        <v>92</v>
      </c>
      <c r="D153" s="78" t="s">
        <v>194</v>
      </c>
      <c r="E153" s="72">
        <v>1</v>
      </c>
      <c r="F153" s="73">
        <v>0.6</v>
      </c>
      <c r="G153" s="79">
        <v>1.4</v>
      </c>
      <c r="H153" s="77">
        <f>G153*0.98</f>
        <v>1.372</v>
      </c>
      <c r="I153" s="81">
        <f>H153/0.00193</f>
        <v>710.880829015544</v>
      </c>
      <c r="J153" s="75">
        <f>H153/2.17</f>
        <v>0.632258064516129</v>
      </c>
      <c r="K153" s="73"/>
      <c r="L153" s="73"/>
      <c r="M153" s="72" t="s">
        <v>94</v>
      </c>
    </row>
    <row r="154" spans="2:13" s="19" customFormat="1" ht="38.25">
      <c r="B154" s="72">
        <v>84</v>
      </c>
      <c r="C154" s="73" t="s">
        <v>92</v>
      </c>
      <c r="D154" s="78" t="s">
        <v>195</v>
      </c>
      <c r="E154" s="72">
        <v>1</v>
      </c>
      <c r="F154" s="73">
        <v>0.4</v>
      </c>
      <c r="G154" s="79">
        <v>0.99</v>
      </c>
      <c r="H154" s="77">
        <f aca="true" t="shared" si="32" ref="H154:H167">G154*0.98</f>
        <v>0.9702</v>
      </c>
      <c r="I154" s="81">
        <f aca="true" t="shared" si="33" ref="I154:I167">H154/0.00193</f>
        <v>502.694300518135</v>
      </c>
      <c r="J154" s="75">
        <f aca="true" t="shared" si="34" ref="J154:J162">H154/2.17</f>
        <v>0.447096774193548</v>
      </c>
      <c r="K154" s="73"/>
      <c r="L154" s="73"/>
      <c r="M154" s="72" t="s">
        <v>94</v>
      </c>
    </row>
    <row r="155" spans="2:13" s="19" customFormat="1" ht="38.25">
      <c r="B155" s="72">
        <v>85</v>
      </c>
      <c r="C155" s="73" t="s">
        <v>92</v>
      </c>
      <c r="D155" s="78" t="s">
        <v>196</v>
      </c>
      <c r="E155" s="72">
        <v>1</v>
      </c>
      <c r="F155" s="73">
        <v>0.4</v>
      </c>
      <c r="G155" s="79">
        <v>0.99</v>
      </c>
      <c r="H155" s="77">
        <f t="shared" si="32"/>
        <v>0.9702</v>
      </c>
      <c r="I155" s="81">
        <f t="shared" si="33"/>
        <v>502.694300518135</v>
      </c>
      <c r="J155" s="75">
        <f t="shared" si="34"/>
        <v>0.447096774193548</v>
      </c>
      <c r="K155" s="73"/>
      <c r="L155" s="73"/>
      <c r="M155" s="72" t="s">
        <v>94</v>
      </c>
    </row>
    <row r="156" spans="2:13" s="19" customFormat="1" ht="38.25">
      <c r="B156" s="72">
        <v>86</v>
      </c>
      <c r="C156" s="73" t="s">
        <v>92</v>
      </c>
      <c r="D156" s="78" t="s">
        <v>197</v>
      </c>
      <c r="E156" s="72">
        <v>1</v>
      </c>
      <c r="F156" s="73">
        <v>0.4</v>
      </c>
      <c r="G156" s="79">
        <v>0.99</v>
      </c>
      <c r="H156" s="77">
        <f t="shared" si="32"/>
        <v>0.9702</v>
      </c>
      <c r="I156" s="81">
        <f t="shared" si="33"/>
        <v>502.694300518135</v>
      </c>
      <c r="J156" s="75">
        <f t="shared" si="34"/>
        <v>0.447096774193548</v>
      </c>
      <c r="K156" s="73"/>
      <c r="L156" s="73"/>
      <c r="M156" s="72" t="s">
        <v>94</v>
      </c>
    </row>
    <row r="157" spans="2:13" s="19" customFormat="1" ht="38.25">
      <c r="B157" s="72">
        <v>87</v>
      </c>
      <c r="C157" s="73" t="s">
        <v>92</v>
      </c>
      <c r="D157" s="78" t="s">
        <v>198</v>
      </c>
      <c r="E157" s="72">
        <v>1</v>
      </c>
      <c r="F157" s="73">
        <v>0.4</v>
      </c>
      <c r="G157" s="79">
        <v>0.99</v>
      </c>
      <c r="H157" s="77">
        <f t="shared" si="32"/>
        <v>0.9702</v>
      </c>
      <c r="I157" s="81">
        <f t="shared" si="33"/>
        <v>502.694300518135</v>
      </c>
      <c r="J157" s="75">
        <f t="shared" si="34"/>
        <v>0.447096774193548</v>
      </c>
      <c r="K157" s="73"/>
      <c r="L157" s="73"/>
      <c r="M157" s="72" t="s">
        <v>94</v>
      </c>
    </row>
    <row r="158" spans="2:13" s="19" customFormat="1" ht="38.25">
      <c r="B158" s="72">
        <v>88</v>
      </c>
      <c r="C158" s="73" t="s">
        <v>92</v>
      </c>
      <c r="D158" s="78" t="s">
        <v>199</v>
      </c>
      <c r="E158" s="72">
        <v>1</v>
      </c>
      <c r="F158" s="73">
        <v>0.4</v>
      </c>
      <c r="G158" s="79">
        <v>0.99</v>
      </c>
      <c r="H158" s="77">
        <f t="shared" si="32"/>
        <v>0.9702</v>
      </c>
      <c r="I158" s="81">
        <f t="shared" si="33"/>
        <v>502.694300518135</v>
      </c>
      <c r="J158" s="75">
        <f t="shared" si="34"/>
        <v>0.447096774193548</v>
      </c>
      <c r="K158" s="73"/>
      <c r="L158" s="73"/>
      <c r="M158" s="72" t="s">
        <v>94</v>
      </c>
    </row>
    <row r="159" spans="2:13" s="19" customFormat="1" ht="38.25">
      <c r="B159" s="72">
        <v>89</v>
      </c>
      <c r="C159" s="73" t="s">
        <v>92</v>
      </c>
      <c r="D159" s="78" t="s">
        <v>200</v>
      </c>
      <c r="E159" s="72">
        <v>1</v>
      </c>
      <c r="F159" s="73">
        <v>0.4</v>
      </c>
      <c r="G159" s="79">
        <v>0.99</v>
      </c>
      <c r="H159" s="77">
        <f t="shared" si="32"/>
        <v>0.9702</v>
      </c>
      <c r="I159" s="81">
        <f t="shared" si="33"/>
        <v>502.694300518135</v>
      </c>
      <c r="J159" s="75">
        <f t="shared" si="34"/>
        <v>0.447096774193548</v>
      </c>
      <c r="K159" s="73"/>
      <c r="L159" s="73"/>
      <c r="M159" s="72" t="s">
        <v>94</v>
      </c>
    </row>
    <row r="160" spans="2:13" s="19" customFormat="1" ht="38.25">
      <c r="B160" s="72">
        <v>90</v>
      </c>
      <c r="C160" s="73" t="s">
        <v>92</v>
      </c>
      <c r="D160" s="78" t="s">
        <v>201</v>
      </c>
      <c r="E160" s="72">
        <v>1</v>
      </c>
      <c r="F160" s="73">
        <v>0.4</v>
      </c>
      <c r="G160" s="79">
        <v>0.99</v>
      </c>
      <c r="H160" s="77">
        <f t="shared" si="32"/>
        <v>0.9702</v>
      </c>
      <c r="I160" s="81">
        <f t="shared" si="33"/>
        <v>502.694300518135</v>
      </c>
      <c r="J160" s="75">
        <f t="shared" si="34"/>
        <v>0.447096774193548</v>
      </c>
      <c r="K160" s="73"/>
      <c r="L160" s="73"/>
      <c r="M160" s="72" t="s">
        <v>94</v>
      </c>
    </row>
    <row r="161" spans="2:13" s="19" customFormat="1" ht="38.25">
      <c r="B161" s="72">
        <v>91</v>
      </c>
      <c r="C161" s="73" t="s">
        <v>92</v>
      </c>
      <c r="D161" s="78" t="s">
        <v>202</v>
      </c>
      <c r="E161" s="72">
        <v>1</v>
      </c>
      <c r="F161" s="73">
        <v>0.4</v>
      </c>
      <c r="G161" s="79">
        <v>0.99</v>
      </c>
      <c r="H161" s="77">
        <f t="shared" si="32"/>
        <v>0.9702</v>
      </c>
      <c r="I161" s="81">
        <f t="shared" si="33"/>
        <v>502.694300518135</v>
      </c>
      <c r="J161" s="75">
        <f t="shared" si="34"/>
        <v>0.447096774193548</v>
      </c>
      <c r="K161" s="73"/>
      <c r="L161" s="73"/>
      <c r="M161" s="72" t="s">
        <v>94</v>
      </c>
    </row>
    <row r="162" spans="2:13" s="19" customFormat="1" ht="38.25">
      <c r="B162" s="72">
        <v>92</v>
      </c>
      <c r="C162" s="73" t="s">
        <v>92</v>
      </c>
      <c r="D162" s="78" t="s">
        <v>203</v>
      </c>
      <c r="E162" s="72">
        <v>1</v>
      </c>
      <c r="F162" s="73">
        <v>0.4</v>
      </c>
      <c r="G162" s="79">
        <v>0.99</v>
      </c>
      <c r="H162" s="77">
        <f t="shared" si="32"/>
        <v>0.9702</v>
      </c>
      <c r="I162" s="81">
        <f t="shared" si="33"/>
        <v>502.694300518135</v>
      </c>
      <c r="J162" s="75">
        <f t="shared" si="34"/>
        <v>0.447096774193548</v>
      </c>
      <c r="K162" s="73"/>
      <c r="L162" s="73"/>
      <c r="M162" s="72" t="s">
        <v>94</v>
      </c>
    </row>
    <row r="163" spans="2:13" s="19" customFormat="1" ht="25.5">
      <c r="B163" s="72">
        <v>93</v>
      </c>
      <c r="C163" s="73" t="s">
        <v>95</v>
      </c>
      <c r="D163" s="78" t="s">
        <v>204</v>
      </c>
      <c r="E163" s="72">
        <v>1</v>
      </c>
      <c r="F163" s="72" t="s">
        <v>116</v>
      </c>
      <c r="G163" s="79">
        <v>2.9658</v>
      </c>
      <c r="H163" s="77">
        <f t="shared" si="32"/>
        <v>2.906484</v>
      </c>
      <c r="I163" s="81">
        <f t="shared" si="33"/>
        <v>1505.95025906736</v>
      </c>
      <c r="J163" s="72">
        <v>3.7</v>
      </c>
      <c r="K163" s="73"/>
      <c r="L163" s="73"/>
      <c r="M163" s="72" t="s">
        <v>98</v>
      </c>
    </row>
    <row r="164" spans="2:13" s="19" customFormat="1" ht="38.25">
      <c r="B164" s="72">
        <v>94</v>
      </c>
      <c r="C164" s="73" t="s">
        <v>95</v>
      </c>
      <c r="D164" s="78" t="s">
        <v>205</v>
      </c>
      <c r="E164" s="72">
        <v>1</v>
      </c>
      <c r="F164" s="75" t="s">
        <v>101</v>
      </c>
      <c r="G164" s="79">
        <v>9.68</v>
      </c>
      <c r="H164" s="77">
        <f t="shared" si="32"/>
        <v>9.4864</v>
      </c>
      <c r="I164" s="81">
        <f t="shared" si="33"/>
        <v>4915.23316062176</v>
      </c>
      <c r="J164" s="72">
        <v>21</v>
      </c>
      <c r="K164" s="73"/>
      <c r="L164" s="73"/>
      <c r="M164" s="72" t="s">
        <v>98</v>
      </c>
    </row>
    <row r="165" spans="2:13" s="19" customFormat="1" ht="25.5">
      <c r="B165" s="72">
        <v>95</v>
      </c>
      <c r="C165" s="73" t="s">
        <v>95</v>
      </c>
      <c r="D165" s="78" t="s">
        <v>206</v>
      </c>
      <c r="E165" s="72">
        <v>1</v>
      </c>
      <c r="F165" s="72" t="s">
        <v>116</v>
      </c>
      <c r="G165" s="79">
        <v>2.9428</v>
      </c>
      <c r="H165" s="77">
        <f t="shared" si="32"/>
        <v>2.883944</v>
      </c>
      <c r="I165" s="81">
        <f t="shared" si="33"/>
        <v>1494.27150259067</v>
      </c>
      <c r="J165" s="72">
        <v>3.7</v>
      </c>
      <c r="K165" s="73"/>
      <c r="L165" s="73"/>
      <c r="M165" s="72" t="s">
        <v>98</v>
      </c>
    </row>
    <row r="166" spans="2:13" s="19" customFormat="1" ht="38.25">
      <c r="B166" s="72">
        <v>96</v>
      </c>
      <c r="C166" s="73" t="s">
        <v>95</v>
      </c>
      <c r="D166" s="78" t="s">
        <v>207</v>
      </c>
      <c r="E166" s="72">
        <v>1</v>
      </c>
      <c r="F166" s="72" t="s">
        <v>116</v>
      </c>
      <c r="G166" s="79">
        <v>2.9428</v>
      </c>
      <c r="H166" s="77">
        <f t="shared" si="32"/>
        <v>2.883944</v>
      </c>
      <c r="I166" s="81">
        <f t="shared" si="33"/>
        <v>1494.27150259067</v>
      </c>
      <c r="J166" s="72">
        <v>3.7</v>
      </c>
      <c r="K166" s="73"/>
      <c r="L166" s="73"/>
      <c r="M166" s="72" t="s">
        <v>98</v>
      </c>
    </row>
    <row r="167" spans="2:13" s="19" customFormat="1" ht="15">
      <c r="B167" s="72">
        <v>97</v>
      </c>
      <c r="C167" s="73" t="s">
        <v>95</v>
      </c>
      <c r="D167" s="78" t="s">
        <v>208</v>
      </c>
      <c r="E167" s="72">
        <v>1</v>
      </c>
      <c r="F167" s="75" t="s">
        <v>97</v>
      </c>
      <c r="G167" s="79">
        <v>2.7</v>
      </c>
      <c r="H167" s="77">
        <f t="shared" si="32"/>
        <v>2.646</v>
      </c>
      <c r="I167" s="81">
        <f t="shared" si="33"/>
        <v>1370.98445595855</v>
      </c>
      <c r="J167" s="72">
        <v>3.7</v>
      </c>
      <c r="K167" s="73"/>
      <c r="L167" s="73"/>
      <c r="M167" s="72" t="s">
        <v>98</v>
      </c>
    </row>
    <row r="168" spans="2:13" s="19" customFormat="1" ht="15">
      <c r="B168" s="72">
        <v>98</v>
      </c>
      <c r="C168" s="73"/>
      <c r="D168" s="73"/>
      <c r="E168" s="72"/>
      <c r="F168" s="73"/>
      <c r="G168" s="75"/>
      <c r="H168" s="85"/>
      <c r="I168" s="89"/>
      <c r="J168" s="73"/>
      <c r="K168" s="73"/>
      <c r="L168" s="73"/>
      <c r="M168" s="72"/>
    </row>
    <row r="169" spans="2:13" s="19" customFormat="1" ht="15">
      <c r="B169" s="72">
        <v>99</v>
      </c>
      <c r="C169" s="73"/>
      <c r="D169" s="73"/>
      <c r="E169" s="72"/>
      <c r="F169" s="73"/>
      <c r="G169" s="75"/>
      <c r="H169" s="85"/>
      <c r="I169" s="89"/>
      <c r="J169" s="73"/>
      <c r="K169" s="73"/>
      <c r="L169" s="73"/>
      <c r="M169" s="72"/>
    </row>
    <row r="170" spans="2:13" s="19" customFormat="1" ht="15">
      <c r="B170" s="72">
        <v>100</v>
      </c>
      <c r="C170" s="73"/>
      <c r="D170" s="73"/>
      <c r="E170" s="72"/>
      <c r="F170" s="73"/>
      <c r="G170" s="75"/>
      <c r="H170" s="85"/>
      <c r="I170" s="89"/>
      <c r="J170" s="73"/>
      <c r="K170" s="73"/>
      <c r="L170" s="73"/>
      <c r="M170" s="72"/>
    </row>
    <row r="171" spans="2:13" s="19" customFormat="1" ht="15">
      <c r="B171" s="72">
        <v>101</v>
      </c>
      <c r="C171" s="73"/>
      <c r="D171" s="86"/>
      <c r="E171" s="72"/>
      <c r="F171" s="73"/>
      <c r="G171" s="75"/>
      <c r="H171" s="85"/>
      <c r="I171" s="89"/>
      <c r="J171" s="73"/>
      <c r="K171" s="73"/>
      <c r="L171" s="73"/>
      <c r="M171" s="72"/>
    </row>
    <row r="172" spans="2:13" s="19" customFormat="1" ht="15">
      <c r="B172" s="72">
        <v>102</v>
      </c>
      <c r="C172" s="73"/>
      <c r="D172" s="86"/>
      <c r="E172" s="72"/>
      <c r="F172" s="73"/>
      <c r="G172" s="75"/>
      <c r="H172" s="85"/>
      <c r="I172" s="89"/>
      <c r="J172" s="73"/>
      <c r="K172" s="73"/>
      <c r="L172" s="73"/>
      <c r="M172" s="72"/>
    </row>
    <row r="173" spans="2:13" s="19" customFormat="1" ht="15">
      <c r="B173" s="72">
        <v>103</v>
      </c>
      <c r="C173" s="73"/>
      <c r="D173" s="86"/>
      <c r="E173" s="72"/>
      <c r="F173" s="73"/>
      <c r="G173" s="75"/>
      <c r="H173" s="85"/>
      <c r="I173" s="89"/>
      <c r="J173" s="73"/>
      <c r="K173" s="73"/>
      <c r="L173" s="73"/>
      <c r="M173" s="72"/>
    </row>
    <row r="174" spans="2:13" s="19" customFormat="1" ht="15">
      <c r="B174" s="72">
        <v>104</v>
      </c>
      <c r="C174" s="73"/>
      <c r="D174" s="86"/>
      <c r="E174" s="72"/>
      <c r="F174" s="73"/>
      <c r="G174" s="75"/>
      <c r="H174" s="85"/>
      <c r="I174" s="89"/>
      <c r="J174" s="73"/>
      <c r="K174" s="73"/>
      <c r="L174" s="73"/>
      <c r="M174" s="72"/>
    </row>
    <row r="175" spans="2:13" s="19" customFormat="1" ht="16.5">
      <c r="B175" s="72">
        <v>105</v>
      </c>
      <c r="C175" s="87"/>
      <c r="D175" s="73"/>
      <c r="E175" s="72"/>
      <c r="F175" s="72"/>
      <c r="G175" s="88"/>
      <c r="H175" s="85"/>
      <c r="I175" s="90"/>
      <c r="J175" s="72"/>
      <c r="K175" s="73"/>
      <c r="L175" s="73"/>
      <c r="M175" s="72"/>
    </row>
    <row r="176" spans="2:13" s="19" customFormat="1" ht="16.5">
      <c r="B176" s="72">
        <v>106</v>
      </c>
      <c r="C176" s="87"/>
      <c r="D176" s="73"/>
      <c r="E176" s="72"/>
      <c r="F176" s="72"/>
      <c r="G176" s="88"/>
      <c r="H176" s="85"/>
      <c r="I176" s="90"/>
      <c r="J176" s="72"/>
      <c r="K176" s="73"/>
      <c r="L176" s="73"/>
      <c r="M176" s="72"/>
    </row>
    <row r="177" spans="2:13" s="19" customFormat="1" ht="16.5">
      <c r="B177" s="72">
        <v>107</v>
      </c>
      <c r="C177" s="87"/>
      <c r="D177" s="73"/>
      <c r="E177" s="72"/>
      <c r="F177" s="72"/>
      <c r="G177" s="88"/>
      <c r="H177" s="85"/>
      <c r="I177" s="90"/>
      <c r="J177" s="72"/>
      <c r="K177" s="73"/>
      <c r="L177" s="73"/>
      <c r="M177" s="72"/>
    </row>
    <row r="178" spans="2:13" s="19" customFormat="1" ht="16.5">
      <c r="B178" s="72">
        <v>108</v>
      </c>
      <c r="C178" s="87"/>
      <c r="D178" s="73"/>
      <c r="E178" s="72"/>
      <c r="F178" s="72"/>
      <c r="G178" s="88"/>
      <c r="H178" s="85"/>
      <c r="I178" s="90"/>
      <c r="J178" s="72"/>
      <c r="K178" s="73"/>
      <c r="L178" s="73"/>
      <c r="M178" s="72"/>
    </row>
    <row r="179" spans="2:13" s="19" customFormat="1" ht="16.5">
      <c r="B179" s="72">
        <v>109</v>
      </c>
      <c r="C179" s="87"/>
      <c r="D179" s="73"/>
      <c r="E179" s="72"/>
      <c r="F179" s="72"/>
      <c r="G179" s="88"/>
      <c r="H179" s="85"/>
      <c r="I179" s="90"/>
      <c r="J179" s="72"/>
      <c r="K179" s="73"/>
      <c r="L179" s="73"/>
      <c r="M179" s="72"/>
    </row>
    <row r="180" spans="2:13" s="19" customFormat="1" ht="16.5">
      <c r="B180" s="72">
        <v>110</v>
      </c>
      <c r="C180" s="87"/>
      <c r="D180" s="73"/>
      <c r="E180" s="72"/>
      <c r="F180" s="72"/>
      <c r="G180" s="88"/>
      <c r="H180" s="85"/>
      <c r="I180" s="90"/>
      <c r="J180" s="72"/>
      <c r="K180" s="73"/>
      <c r="L180" s="73"/>
      <c r="M180" s="72"/>
    </row>
    <row r="181" spans="2:13" s="19" customFormat="1" ht="16.5">
      <c r="B181" s="72">
        <v>111</v>
      </c>
      <c r="C181" s="87"/>
      <c r="D181" s="73"/>
      <c r="E181" s="72"/>
      <c r="F181" s="72"/>
      <c r="G181" s="88"/>
      <c r="H181" s="85"/>
      <c r="I181" s="90"/>
      <c r="J181" s="72"/>
      <c r="K181" s="73"/>
      <c r="L181" s="73"/>
      <c r="M181" s="72"/>
    </row>
    <row r="182" spans="2:13" s="19" customFormat="1" ht="16.5">
      <c r="B182" s="72">
        <v>112</v>
      </c>
      <c r="C182" s="87"/>
      <c r="D182" s="73"/>
      <c r="E182" s="72"/>
      <c r="F182" s="72"/>
      <c r="G182" s="88"/>
      <c r="H182" s="85"/>
      <c r="I182" s="90"/>
      <c r="J182" s="72"/>
      <c r="K182" s="73"/>
      <c r="L182" s="73"/>
      <c r="M182" s="72"/>
    </row>
    <row r="183" spans="2:13" s="19" customFormat="1" ht="16.5">
      <c r="B183" s="72">
        <v>113</v>
      </c>
      <c r="C183" s="87"/>
      <c r="D183" s="73"/>
      <c r="E183" s="72"/>
      <c r="F183" s="72"/>
      <c r="G183" s="88"/>
      <c r="H183" s="85"/>
      <c r="I183" s="90"/>
      <c r="J183" s="72"/>
      <c r="K183" s="73"/>
      <c r="L183" s="73"/>
      <c r="M183" s="72"/>
    </row>
    <row r="184" spans="2:13" s="19" customFormat="1" ht="16.5">
      <c r="B184" s="72">
        <v>114</v>
      </c>
      <c r="C184" s="87"/>
      <c r="D184" s="73"/>
      <c r="E184" s="72"/>
      <c r="F184" s="72"/>
      <c r="G184" s="88"/>
      <c r="H184" s="85"/>
      <c r="I184" s="90"/>
      <c r="J184" s="72"/>
      <c r="K184" s="73"/>
      <c r="L184" s="73"/>
      <c r="M184" s="72"/>
    </row>
    <row r="185" spans="2:13" s="19" customFormat="1" ht="16.5">
      <c r="B185" s="72">
        <v>115</v>
      </c>
      <c r="C185" s="87"/>
      <c r="D185" s="73"/>
      <c r="E185" s="72"/>
      <c r="F185" s="72"/>
      <c r="G185" s="88"/>
      <c r="H185" s="85"/>
      <c r="I185" s="90"/>
      <c r="J185" s="72"/>
      <c r="K185" s="73"/>
      <c r="L185" s="73"/>
      <c r="M185" s="72"/>
    </row>
    <row r="186" spans="2:13" s="19" customFormat="1" ht="16.5">
      <c r="B186" s="72">
        <v>116</v>
      </c>
      <c r="C186" s="87"/>
      <c r="D186" s="86"/>
      <c r="E186" s="72"/>
      <c r="F186" s="72"/>
      <c r="G186" s="88"/>
      <c r="H186" s="85"/>
      <c r="I186" s="90"/>
      <c r="J186" s="72"/>
      <c r="K186" s="73"/>
      <c r="L186" s="73"/>
      <c r="M186" s="72"/>
    </row>
    <row r="187" spans="2:13" s="19" customFormat="1" ht="16.5">
      <c r="B187" s="72">
        <v>117</v>
      </c>
      <c r="C187" s="87"/>
      <c r="D187" s="86"/>
      <c r="E187" s="72"/>
      <c r="F187" s="72"/>
      <c r="G187" s="88"/>
      <c r="H187" s="85"/>
      <c r="I187" s="90"/>
      <c r="J187" s="72"/>
      <c r="K187" s="73"/>
      <c r="L187" s="73"/>
      <c r="M187" s="72"/>
    </row>
    <row r="188" spans="2:13" s="19" customFormat="1" ht="16.5">
      <c r="B188" s="72">
        <v>118</v>
      </c>
      <c r="C188" s="87"/>
      <c r="D188" s="86"/>
      <c r="E188" s="72"/>
      <c r="F188" s="72"/>
      <c r="G188" s="72"/>
      <c r="H188" s="85"/>
      <c r="I188" s="90"/>
      <c r="J188" s="72"/>
      <c r="K188" s="73"/>
      <c r="L188" s="73"/>
      <c r="M188" s="72"/>
    </row>
    <row r="189" spans="2:13" s="19" customFormat="1" ht="16.5">
      <c r="B189" s="72">
        <v>119</v>
      </c>
      <c r="C189" s="87"/>
      <c r="D189" s="86"/>
      <c r="E189" s="72"/>
      <c r="F189" s="72"/>
      <c r="G189" s="72"/>
      <c r="H189" s="85"/>
      <c r="I189" s="90"/>
      <c r="J189" s="72"/>
      <c r="K189" s="73"/>
      <c r="L189" s="73"/>
      <c r="M189" s="72"/>
    </row>
    <row r="190" spans="2:13" s="19" customFormat="1" ht="16.5">
      <c r="B190" s="72">
        <v>120</v>
      </c>
      <c r="C190" s="87"/>
      <c r="D190" s="86"/>
      <c r="E190" s="72"/>
      <c r="F190" s="72"/>
      <c r="G190" s="72"/>
      <c r="H190" s="85"/>
      <c r="I190" s="90"/>
      <c r="J190" s="72"/>
      <c r="K190" s="73"/>
      <c r="L190" s="73"/>
      <c r="M190" s="72"/>
    </row>
    <row r="191" spans="2:13" s="19" customFormat="1" ht="16.5">
      <c r="B191" s="72">
        <v>121</v>
      </c>
      <c r="C191" s="87"/>
      <c r="D191" s="86"/>
      <c r="E191" s="72"/>
      <c r="F191" s="72"/>
      <c r="G191" s="72"/>
      <c r="H191" s="85"/>
      <c r="I191" s="90"/>
      <c r="J191" s="72"/>
      <c r="K191" s="73"/>
      <c r="L191" s="73"/>
      <c r="M191" s="72"/>
    </row>
    <row r="192" spans="2:13" s="19" customFormat="1" ht="16.5">
      <c r="B192" s="72">
        <v>122</v>
      </c>
      <c r="C192" s="87"/>
      <c r="D192" s="73"/>
      <c r="E192" s="72"/>
      <c r="F192" s="72"/>
      <c r="G192" s="72"/>
      <c r="H192" s="85"/>
      <c r="I192" s="90"/>
      <c r="J192" s="72"/>
      <c r="K192" s="73"/>
      <c r="L192" s="73"/>
      <c r="M192" s="72"/>
    </row>
    <row r="193" spans="2:13" s="19" customFormat="1" ht="16.5">
      <c r="B193" s="72">
        <v>123</v>
      </c>
      <c r="C193" s="87"/>
      <c r="D193" s="73"/>
      <c r="E193" s="72"/>
      <c r="F193" s="72"/>
      <c r="G193" s="72"/>
      <c r="H193" s="85"/>
      <c r="I193" s="90"/>
      <c r="J193" s="72"/>
      <c r="K193" s="73"/>
      <c r="L193" s="73"/>
      <c r="M193" s="72"/>
    </row>
    <row r="194" spans="2:13" s="19" customFormat="1" ht="16.5">
      <c r="B194" s="72">
        <v>124</v>
      </c>
      <c r="C194" s="87"/>
      <c r="D194" s="73"/>
      <c r="E194" s="72"/>
      <c r="F194" s="72"/>
      <c r="G194" s="72"/>
      <c r="H194" s="85"/>
      <c r="I194" s="90"/>
      <c r="J194" s="72"/>
      <c r="K194" s="73"/>
      <c r="L194" s="73"/>
      <c r="M194" s="72"/>
    </row>
    <row r="195" spans="2:13" s="19" customFormat="1" ht="16.5">
      <c r="B195" s="72">
        <v>125</v>
      </c>
      <c r="C195" s="87"/>
      <c r="D195" s="86"/>
      <c r="E195" s="72"/>
      <c r="F195" s="72"/>
      <c r="G195" s="72"/>
      <c r="H195" s="85"/>
      <c r="I195" s="90"/>
      <c r="J195" s="72"/>
      <c r="K195" s="73"/>
      <c r="L195" s="73"/>
      <c r="M195" s="72"/>
    </row>
    <row r="196" spans="2:13" s="19" customFormat="1" ht="16.5">
      <c r="B196" s="72">
        <v>126</v>
      </c>
      <c r="C196" s="87"/>
      <c r="D196" s="73"/>
      <c r="E196" s="72"/>
      <c r="F196" s="72"/>
      <c r="G196" s="72"/>
      <c r="H196" s="85"/>
      <c r="I196" s="90"/>
      <c r="J196" s="72"/>
      <c r="K196" s="73"/>
      <c r="L196" s="73"/>
      <c r="M196" s="72"/>
    </row>
    <row r="197" spans="2:13" s="19" customFormat="1" ht="16.5">
      <c r="B197" s="72">
        <v>127</v>
      </c>
      <c r="C197" s="87"/>
      <c r="D197" s="73"/>
      <c r="E197" s="72"/>
      <c r="F197" s="72"/>
      <c r="G197" s="72"/>
      <c r="H197" s="85"/>
      <c r="I197" s="90"/>
      <c r="J197" s="72"/>
      <c r="K197" s="73"/>
      <c r="L197" s="73"/>
      <c r="M197" s="72"/>
    </row>
    <row r="198" spans="2:13" s="19" customFormat="1" ht="16.5">
      <c r="B198" s="72">
        <v>128</v>
      </c>
      <c r="C198" s="87"/>
      <c r="D198" s="73"/>
      <c r="E198" s="72"/>
      <c r="F198" s="72"/>
      <c r="G198" s="72"/>
      <c r="H198" s="85"/>
      <c r="I198" s="90"/>
      <c r="J198" s="72"/>
      <c r="K198" s="73"/>
      <c r="L198" s="73"/>
      <c r="M198" s="72"/>
    </row>
    <row r="199" spans="2:13" s="19" customFormat="1" ht="16.5">
      <c r="B199" s="72">
        <v>129</v>
      </c>
      <c r="C199" s="87"/>
      <c r="D199" s="73"/>
      <c r="E199" s="72"/>
      <c r="F199" s="72"/>
      <c r="G199" s="72"/>
      <c r="H199" s="85"/>
      <c r="I199" s="90"/>
      <c r="J199" s="72"/>
      <c r="K199" s="73"/>
      <c r="L199" s="73"/>
      <c r="M199" s="72"/>
    </row>
    <row r="200" spans="2:13" s="19" customFormat="1" ht="16.5">
      <c r="B200" s="72">
        <v>130</v>
      </c>
      <c r="C200" s="87"/>
      <c r="D200" s="73"/>
      <c r="E200" s="72"/>
      <c r="F200" s="72"/>
      <c r="G200" s="72"/>
      <c r="H200" s="85"/>
      <c r="I200" s="90"/>
      <c r="J200" s="72"/>
      <c r="K200" s="73"/>
      <c r="L200" s="73"/>
      <c r="M200" s="72"/>
    </row>
    <row r="201" spans="2:13" s="19" customFormat="1" ht="16.5">
      <c r="B201" s="72">
        <v>131</v>
      </c>
      <c r="C201" s="87"/>
      <c r="D201" s="73"/>
      <c r="E201" s="72"/>
      <c r="F201" s="72"/>
      <c r="G201" s="72"/>
      <c r="H201" s="85"/>
      <c r="I201" s="90"/>
      <c r="J201" s="72"/>
      <c r="K201" s="73"/>
      <c r="L201" s="73"/>
      <c r="M201" s="72"/>
    </row>
    <row r="202" spans="2:13" s="19" customFormat="1" ht="16.5">
      <c r="B202" s="72">
        <v>132</v>
      </c>
      <c r="C202" s="87"/>
      <c r="D202" s="73"/>
      <c r="E202" s="72"/>
      <c r="F202" s="72"/>
      <c r="G202" s="72"/>
      <c r="H202" s="85"/>
      <c r="I202" s="90"/>
      <c r="J202" s="72"/>
      <c r="K202" s="73"/>
      <c r="L202" s="73"/>
      <c r="M202" s="72"/>
    </row>
    <row r="203" spans="2:13" s="19" customFormat="1" ht="16.5">
      <c r="B203" s="72">
        <v>133</v>
      </c>
      <c r="C203" s="87"/>
      <c r="D203" s="73"/>
      <c r="E203" s="72"/>
      <c r="F203" s="72"/>
      <c r="G203" s="72"/>
      <c r="H203" s="85"/>
      <c r="I203" s="90"/>
      <c r="J203" s="72"/>
      <c r="K203" s="73"/>
      <c r="L203" s="73"/>
      <c r="M203" s="72"/>
    </row>
    <row r="204" spans="2:13" s="19" customFormat="1" ht="16.5">
      <c r="B204" s="72">
        <v>134</v>
      </c>
      <c r="C204" s="87"/>
      <c r="D204" s="73"/>
      <c r="E204" s="72"/>
      <c r="F204" s="72"/>
      <c r="G204" s="72"/>
      <c r="H204" s="85"/>
      <c r="I204" s="90"/>
      <c r="J204" s="72"/>
      <c r="K204" s="73"/>
      <c r="L204" s="73"/>
      <c r="M204" s="72"/>
    </row>
    <row r="205" spans="2:13" s="19" customFormat="1" ht="16.5">
      <c r="B205" s="72">
        <v>135</v>
      </c>
      <c r="C205" s="87"/>
      <c r="D205" s="73"/>
      <c r="E205" s="72"/>
      <c r="F205" s="72"/>
      <c r="G205" s="72"/>
      <c r="H205" s="85"/>
      <c r="I205" s="90"/>
      <c r="J205" s="72"/>
      <c r="K205" s="73"/>
      <c r="L205" s="73"/>
      <c r="M205" s="72"/>
    </row>
    <row r="206" spans="2:13" s="19" customFormat="1" ht="16.5">
      <c r="B206" s="72">
        <v>136</v>
      </c>
      <c r="C206" s="87"/>
      <c r="D206" s="73"/>
      <c r="E206" s="72"/>
      <c r="F206" s="72"/>
      <c r="G206" s="72"/>
      <c r="H206" s="85"/>
      <c r="I206" s="90"/>
      <c r="J206" s="72"/>
      <c r="K206" s="73"/>
      <c r="L206" s="73"/>
      <c r="M206" s="72"/>
    </row>
    <row r="207" spans="2:13" s="19" customFormat="1" ht="16.5">
      <c r="B207" s="72">
        <v>137</v>
      </c>
      <c r="C207" s="87"/>
      <c r="D207" s="73"/>
      <c r="E207" s="72"/>
      <c r="F207" s="72"/>
      <c r="G207" s="72"/>
      <c r="H207" s="85"/>
      <c r="I207" s="90"/>
      <c r="J207" s="72"/>
      <c r="K207" s="73"/>
      <c r="L207" s="73"/>
      <c r="M207" s="72"/>
    </row>
    <row r="208" spans="2:13" s="19" customFormat="1" ht="16.5">
      <c r="B208" s="72">
        <v>138</v>
      </c>
      <c r="C208" s="87"/>
      <c r="D208" s="73"/>
      <c r="E208" s="72"/>
      <c r="F208" s="72"/>
      <c r="G208" s="72"/>
      <c r="H208" s="85"/>
      <c r="I208" s="90"/>
      <c r="J208" s="72"/>
      <c r="K208" s="73"/>
      <c r="L208" s="73"/>
      <c r="M208" s="72"/>
    </row>
    <row r="209" spans="2:13" s="19" customFormat="1" ht="16.5">
      <c r="B209" s="72">
        <v>139</v>
      </c>
      <c r="C209" s="87"/>
      <c r="D209" s="73"/>
      <c r="E209" s="72"/>
      <c r="F209" s="72"/>
      <c r="G209" s="72"/>
      <c r="H209" s="85"/>
      <c r="I209" s="90"/>
      <c r="J209" s="72"/>
      <c r="K209" s="73"/>
      <c r="L209" s="73"/>
      <c r="M209" s="72"/>
    </row>
    <row r="210" spans="2:13" s="19" customFormat="1" ht="16.5">
      <c r="B210" s="72">
        <v>140</v>
      </c>
      <c r="C210" s="87"/>
      <c r="D210" s="73"/>
      <c r="E210" s="72"/>
      <c r="F210" s="72"/>
      <c r="G210" s="72"/>
      <c r="H210" s="85"/>
      <c r="I210" s="90"/>
      <c r="J210" s="72"/>
      <c r="K210" s="73"/>
      <c r="L210" s="73"/>
      <c r="M210" s="72"/>
    </row>
    <row r="211" spans="2:13" s="19" customFormat="1" ht="16.5">
      <c r="B211" s="72">
        <v>141</v>
      </c>
      <c r="C211" s="87"/>
      <c r="D211" s="86"/>
      <c r="E211" s="72"/>
      <c r="F211" s="72"/>
      <c r="G211" s="72"/>
      <c r="H211" s="85"/>
      <c r="I211" s="90"/>
      <c r="J211" s="72"/>
      <c r="K211" s="73"/>
      <c r="L211" s="73"/>
      <c r="M211" s="72"/>
    </row>
    <row r="212" spans="2:13" s="19" customFormat="1" ht="16.5">
      <c r="B212" s="72">
        <v>142</v>
      </c>
      <c r="C212" s="87"/>
      <c r="D212" s="86"/>
      <c r="E212" s="72"/>
      <c r="F212" s="72"/>
      <c r="G212" s="72"/>
      <c r="H212" s="85"/>
      <c r="I212" s="90"/>
      <c r="J212" s="72"/>
      <c r="K212" s="73"/>
      <c r="L212" s="73"/>
      <c r="M212" s="72"/>
    </row>
    <row r="213" spans="2:13" s="19" customFormat="1" ht="16.5">
      <c r="B213" s="72">
        <v>143</v>
      </c>
      <c r="C213" s="87"/>
      <c r="D213" s="86"/>
      <c r="E213" s="72"/>
      <c r="F213" s="72"/>
      <c r="G213" s="72"/>
      <c r="H213" s="85"/>
      <c r="I213" s="90"/>
      <c r="J213" s="72"/>
      <c r="K213" s="73"/>
      <c r="L213" s="73"/>
      <c r="M213" s="72"/>
    </row>
    <row r="214" spans="2:13" s="19" customFormat="1" ht="16.5">
      <c r="B214" s="72">
        <v>144</v>
      </c>
      <c r="C214" s="87"/>
      <c r="D214" s="86"/>
      <c r="E214" s="72"/>
      <c r="F214" s="72"/>
      <c r="G214" s="72"/>
      <c r="H214" s="85"/>
      <c r="I214" s="90"/>
      <c r="J214" s="72"/>
      <c r="K214" s="73"/>
      <c r="L214" s="73"/>
      <c r="M214" s="72"/>
    </row>
    <row r="215" spans="2:13" s="19" customFormat="1" ht="16.5">
      <c r="B215" s="72">
        <v>145</v>
      </c>
      <c r="C215" s="87"/>
      <c r="D215" s="86"/>
      <c r="E215" s="72"/>
      <c r="F215" s="72"/>
      <c r="G215" s="72"/>
      <c r="H215" s="85"/>
      <c r="I215" s="90"/>
      <c r="J215" s="72"/>
      <c r="K215" s="73"/>
      <c r="L215" s="73"/>
      <c r="M215" s="72"/>
    </row>
    <row r="216" spans="2:13" s="19" customFormat="1" ht="16.5">
      <c r="B216" s="72">
        <v>146</v>
      </c>
      <c r="C216" s="87"/>
      <c r="D216" s="86"/>
      <c r="E216" s="72"/>
      <c r="F216" s="72"/>
      <c r="G216" s="72"/>
      <c r="H216" s="85"/>
      <c r="I216" s="90"/>
      <c r="J216" s="72"/>
      <c r="K216" s="73"/>
      <c r="L216" s="73"/>
      <c r="M216" s="72"/>
    </row>
    <row r="217" spans="2:13" s="19" customFormat="1" ht="16.5">
      <c r="B217" s="72">
        <v>147</v>
      </c>
      <c r="C217" s="87"/>
      <c r="D217" s="86"/>
      <c r="E217" s="72"/>
      <c r="F217" s="72"/>
      <c r="G217" s="72"/>
      <c r="H217" s="85"/>
      <c r="I217" s="90"/>
      <c r="J217" s="72"/>
      <c r="K217" s="73"/>
      <c r="L217" s="73"/>
      <c r="M217" s="72"/>
    </row>
    <row r="218" spans="2:13" s="19" customFormat="1" ht="16.5">
      <c r="B218" s="72">
        <v>148</v>
      </c>
      <c r="C218" s="87"/>
      <c r="D218" s="86"/>
      <c r="E218" s="72"/>
      <c r="F218" s="72"/>
      <c r="G218" s="72"/>
      <c r="H218" s="85"/>
      <c r="I218" s="90"/>
      <c r="J218" s="72"/>
      <c r="K218" s="73"/>
      <c r="L218" s="73"/>
      <c r="M218" s="72"/>
    </row>
    <row r="219" spans="2:13" s="19" customFormat="1" ht="16.5">
      <c r="B219" s="72">
        <v>149</v>
      </c>
      <c r="C219" s="87"/>
      <c r="D219" s="86"/>
      <c r="E219" s="72"/>
      <c r="F219" s="72"/>
      <c r="G219" s="72"/>
      <c r="H219" s="85"/>
      <c r="I219" s="90"/>
      <c r="J219" s="72"/>
      <c r="K219" s="73"/>
      <c r="L219" s="73"/>
      <c r="M219" s="72"/>
    </row>
    <row r="220" spans="2:13" s="19" customFormat="1" ht="16.5">
      <c r="B220" s="72">
        <v>150</v>
      </c>
      <c r="C220" s="87"/>
      <c r="D220" s="86"/>
      <c r="E220" s="72"/>
      <c r="F220" s="72"/>
      <c r="G220" s="72"/>
      <c r="H220" s="85"/>
      <c r="I220" s="90"/>
      <c r="J220" s="72"/>
      <c r="K220" s="73"/>
      <c r="L220" s="73"/>
      <c r="M220" s="72"/>
    </row>
    <row r="221" spans="2:13" s="19" customFormat="1" ht="16.5">
      <c r="B221" s="72">
        <v>151</v>
      </c>
      <c r="C221" s="87"/>
      <c r="D221" s="86"/>
      <c r="E221" s="72"/>
      <c r="F221" s="72"/>
      <c r="G221" s="72"/>
      <c r="H221" s="85"/>
      <c r="I221" s="90"/>
      <c r="J221" s="72"/>
      <c r="K221" s="73"/>
      <c r="L221" s="73"/>
      <c r="M221" s="72"/>
    </row>
    <row r="222" spans="2:13" s="19" customFormat="1" ht="16.5">
      <c r="B222" s="72">
        <v>152</v>
      </c>
      <c r="C222" s="87"/>
      <c r="D222" s="86"/>
      <c r="E222" s="72"/>
      <c r="F222" s="72"/>
      <c r="G222" s="72"/>
      <c r="H222" s="85"/>
      <c r="I222" s="90"/>
      <c r="J222" s="72"/>
      <c r="K222" s="73"/>
      <c r="L222" s="73"/>
      <c r="M222" s="72"/>
    </row>
    <row r="223" spans="2:13" s="19" customFormat="1" ht="16.5">
      <c r="B223" s="72">
        <v>153</v>
      </c>
      <c r="C223" s="87"/>
      <c r="D223" s="86"/>
      <c r="E223" s="72"/>
      <c r="F223" s="72"/>
      <c r="G223" s="72"/>
      <c r="H223" s="85"/>
      <c r="I223" s="90"/>
      <c r="J223" s="72"/>
      <c r="K223" s="73"/>
      <c r="L223" s="73"/>
      <c r="M223" s="72"/>
    </row>
    <row r="224" spans="2:13" s="19" customFormat="1" ht="16.5">
      <c r="B224" s="72">
        <v>154</v>
      </c>
      <c r="C224" s="87"/>
      <c r="D224" s="86"/>
      <c r="E224" s="72"/>
      <c r="F224" s="72"/>
      <c r="G224" s="72"/>
      <c r="H224" s="85"/>
      <c r="I224" s="90"/>
      <c r="J224" s="72"/>
      <c r="K224" s="73"/>
      <c r="L224" s="73"/>
      <c r="M224" s="72"/>
    </row>
    <row r="225" spans="2:13" s="19" customFormat="1" ht="16.5">
      <c r="B225" s="72">
        <v>155</v>
      </c>
      <c r="C225" s="87"/>
      <c r="D225" s="86"/>
      <c r="E225" s="72"/>
      <c r="F225" s="72"/>
      <c r="G225" s="72"/>
      <c r="H225" s="85"/>
      <c r="I225" s="90"/>
      <c r="J225" s="72"/>
      <c r="K225" s="73"/>
      <c r="L225" s="73"/>
      <c r="M225" s="72"/>
    </row>
    <row r="226" spans="2:13" s="19" customFormat="1" ht="16.5">
      <c r="B226" s="72">
        <v>156</v>
      </c>
      <c r="C226" s="87"/>
      <c r="D226" s="86"/>
      <c r="E226" s="72"/>
      <c r="F226" s="72"/>
      <c r="G226" s="72"/>
      <c r="H226" s="85"/>
      <c r="I226" s="90"/>
      <c r="J226" s="72"/>
      <c r="K226" s="73"/>
      <c r="L226" s="73"/>
      <c r="M226" s="72"/>
    </row>
    <row r="227" spans="2:13" s="19" customFormat="1" ht="16.5">
      <c r="B227" s="72">
        <v>157</v>
      </c>
      <c r="C227" s="87"/>
      <c r="D227" s="73"/>
      <c r="E227" s="72"/>
      <c r="F227" s="72"/>
      <c r="G227" s="72"/>
      <c r="H227" s="85"/>
      <c r="I227" s="90"/>
      <c r="J227" s="72"/>
      <c r="K227" s="73"/>
      <c r="L227" s="73"/>
      <c r="M227" s="72"/>
    </row>
    <row r="228" spans="2:13" s="19" customFormat="1" ht="16.5">
      <c r="B228" s="72">
        <v>158</v>
      </c>
      <c r="C228" s="87"/>
      <c r="D228" s="73"/>
      <c r="E228" s="72"/>
      <c r="F228" s="72"/>
      <c r="G228" s="72"/>
      <c r="H228" s="85"/>
      <c r="I228" s="90"/>
      <c r="J228" s="72"/>
      <c r="K228" s="73"/>
      <c r="L228" s="73"/>
      <c r="M228" s="72"/>
    </row>
    <row r="229" spans="2:13" s="19" customFormat="1" ht="16.5">
      <c r="B229" s="72">
        <v>159</v>
      </c>
      <c r="C229" s="87"/>
      <c r="D229" s="73"/>
      <c r="E229" s="72"/>
      <c r="F229" s="72"/>
      <c r="G229" s="72"/>
      <c r="H229" s="85"/>
      <c r="I229" s="90"/>
      <c r="J229" s="72"/>
      <c r="K229" s="73"/>
      <c r="L229" s="73"/>
      <c r="M229" s="72"/>
    </row>
    <row r="230" spans="2:13" s="19" customFormat="1" ht="16.5">
      <c r="B230" s="72">
        <v>160</v>
      </c>
      <c r="C230" s="87"/>
      <c r="D230" s="73"/>
      <c r="E230" s="72"/>
      <c r="F230" s="72"/>
      <c r="G230" s="72"/>
      <c r="H230" s="85"/>
      <c r="I230" s="90"/>
      <c r="J230" s="72"/>
      <c r="K230" s="73"/>
      <c r="L230" s="73"/>
      <c r="M230" s="72"/>
    </row>
    <row r="231" spans="2:13" s="19" customFormat="1" ht="16.5">
      <c r="B231" s="72">
        <v>161</v>
      </c>
      <c r="C231" s="87"/>
      <c r="D231" s="73"/>
      <c r="E231" s="72"/>
      <c r="F231" s="72"/>
      <c r="G231" s="72"/>
      <c r="H231" s="85"/>
      <c r="I231" s="90"/>
      <c r="J231" s="72"/>
      <c r="K231" s="73"/>
      <c r="L231" s="73"/>
      <c r="M231" s="72"/>
    </row>
    <row r="232" spans="2:13" s="19" customFormat="1" ht="16.5">
      <c r="B232" s="72">
        <v>162</v>
      </c>
      <c r="C232" s="87"/>
      <c r="D232" s="73"/>
      <c r="E232" s="72"/>
      <c r="F232" s="72"/>
      <c r="G232" s="72"/>
      <c r="H232" s="85"/>
      <c r="I232" s="90"/>
      <c r="J232" s="72"/>
      <c r="K232" s="73"/>
      <c r="L232" s="73"/>
      <c r="M232" s="72"/>
    </row>
    <row r="233" spans="2:13" s="19" customFormat="1" ht="16.5">
      <c r="B233" s="72">
        <v>163</v>
      </c>
      <c r="C233" s="87"/>
      <c r="D233" s="73"/>
      <c r="E233" s="72"/>
      <c r="F233" s="72"/>
      <c r="G233" s="72"/>
      <c r="H233" s="85"/>
      <c r="I233" s="90"/>
      <c r="J233" s="72"/>
      <c r="K233" s="73"/>
      <c r="L233" s="73"/>
      <c r="M233" s="72"/>
    </row>
    <row r="234" spans="2:13" s="19" customFormat="1" ht="16.5">
      <c r="B234" s="72">
        <v>164</v>
      </c>
      <c r="C234" s="87"/>
      <c r="D234" s="73"/>
      <c r="E234" s="72"/>
      <c r="F234" s="72"/>
      <c r="G234" s="72"/>
      <c r="H234" s="85"/>
      <c r="I234" s="90"/>
      <c r="J234" s="72"/>
      <c r="K234" s="73"/>
      <c r="L234" s="73"/>
      <c r="M234" s="72"/>
    </row>
    <row r="235" spans="2:13" s="19" customFormat="1" ht="16.5">
      <c r="B235" s="72">
        <v>165</v>
      </c>
      <c r="C235" s="87"/>
      <c r="D235" s="73"/>
      <c r="E235" s="72"/>
      <c r="F235" s="72"/>
      <c r="G235" s="72"/>
      <c r="H235" s="85"/>
      <c r="I235" s="90"/>
      <c r="J235" s="72"/>
      <c r="K235" s="73"/>
      <c r="L235" s="73"/>
      <c r="M235" s="72"/>
    </row>
    <row r="236" spans="2:13" s="19" customFormat="1" ht="16.5">
      <c r="B236" s="72">
        <v>166</v>
      </c>
      <c r="C236" s="87"/>
      <c r="D236" s="73"/>
      <c r="E236" s="72"/>
      <c r="F236" s="72"/>
      <c r="G236" s="72"/>
      <c r="H236" s="85"/>
      <c r="I236" s="90"/>
      <c r="J236" s="72"/>
      <c r="K236" s="73"/>
      <c r="L236" s="73"/>
      <c r="M236" s="72"/>
    </row>
    <row r="237" spans="2:13" s="19" customFormat="1" ht="16.5">
      <c r="B237" s="72">
        <v>167</v>
      </c>
      <c r="C237" s="87"/>
      <c r="D237" s="73"/>
      <c r="E237" s="72"/>
      <c r="F237" s="72"/>
      <c r="G237" s="72"/>
      <c r="H237" s="85"/>
      <c r="I237" s="90"/>
      <c r="J237" s="72"/>
      <c r="K237" s="73"/>
      <c r="L237" s="73"/>
      <c r="M237" s="72"/>
    </row>
    <row r="238" spans="2:13" s="19" customFormat="1" ht="16.5">
      <c r="B238" s="72">
        <v>168</v>
      </c>
      <c r="C238" s="87"/>
      <c r="D238" s="73"/>
      <c r="E238" s="72"/>
      <c r="F238" s="72"/>
      <c r="G238" s="72"/>
      <c r="H238" s="85"/>
      <c r="I238" s="90"/>
      <c r="J238" s="72"/>
      <c r="K238" s="73"/>
      <c r="L238" s="73"/>
      <c r="M238" s="72"/>
    </row>
    <row r="239" spans="2:13" s="19" customFormat="1" ht="16.5">
      <c r="B239" s="72">
        <v>169</v>
      </c>
      <c r="C239" s="87"/>
      <c r="D239" s="86"/>
      <c r="E239" s="72"/>
      <c r="F239" s="72"/>
      <c r="G239" s="72"/>
      <c r="H239" s="85"/>
      <c r="I239" s="90"/>
      <c r="J239" s="72"/>
      <c r="K239" s="73"/>
      <c r="L239" s="73"/>
      <c r="M239" s="72"/>
    </row>
    <row r="240" spans="2:13" s="19" customFormat="1" ht="16.5">
      <c r="B240" s="72">
        <v>170</v>
      </c>
      <c r="C240" s="87"/>
      <c r="D240" s="73"/>
      <c r="E240" s="72"/>
      <c r="F240" s="72"/>
      <c r="G240" s="72"/>
      <c r="H240" s="85"/>
      <c r="I240" s="90"/>
      <c r="J240" s="72"/>
      <c r="K240" s="73"/>
      <c r="L240" s="73"/>
      <c r="M240" s="72"/>
    </row>
    <row r="241" spans="2:13" s="19" customFormat="1" ht="16.5">
      <c r="B241" s="72">
        <v>171</v>
      </c>
      <c r="C241" s="87"/>
      <c r="D241" s="73"/>
      <c r="E241" s="72"/>
      <c r="F241" s="72"/>
      <c r="G241" s="72"/>
      <c r="H241" s="85"/>
      <c r="I241" s="90"/>
      <c r="J241" s="72"/>
      <c r="K241" s="73"/>
      <c r="L241" s="73"/>
      <c r="M241" s="72"/>
    </row>
    <row r="242" spans="2:13" s="19" customFormat="1" ht="16.5">
      <c r="B242" s="72">
        <v>172</v>
      </c>
      <c r="C242" s="87"/>
      <c r="D242" s="73"/>
      <c r="E242" s="72"/>
      <c r="F242" s="72"/>
      <c r="G242" s="72"/>
      <c r="H242" s="85"/>
      <c r="I242" s="90"/>
      <c r="J242" s="72"/>
      <c r="K242" s="73"/>
      <c r="L242" s="73"/>
      <c r="M242" s="72"/>
    </row>
    <row r="243" spans="2:13" s="19" customFormat="1" ht="16.5">
      <c r="B243" s="72">
        <v>173</v>
      </c>
      <c r="C243" s="87"/>
      <c r="D243" s="73"/>
      <c r="E243" s="72"/>
      <c r="F243" s="72"/>
      <c r="G243" s="72"/>
      <c r="H243" s="85"/>
      <c r="I243" s="90"/>
      <c r="J243" s="72"/>
      <c r="K243" s="73"/>
      <c r="L243" s="73"/>
      <c r="M243" s="72"/>
    </row>
    <row r="244" spans="2:13" s="19" customFormat="1" ht="16.5">
      <c r="B244" s="72">
        <v>174</v>
      </c>
      <c r="C244" s="87"/>
      <c r="D244" s="73"/>
      <c r="E244" s="72"/>
      <c r="F244" s="72"/>
      <c r="G244" s="72"/>
      <c r="H244" s="85"/>
      <c r="I244" s="90"/>
      <c r="J244" s="72"/>
      <c r="K244" s="73"/>
      <c r="L244" s="73"/>
      <c r="M244" s="72"/>
    </row>
    <row r="245" spans="2:13" s="19" customFormat="1" ht="16.5">
      <c r="B245" s="72">
        <v>175</v>
      </c>
      <c r="C245" s="87"/>
      <c r="D245" s="73"/>
      <c r="E245" s="72"/>
      <c r="F245" s="72"/>
      <c r="G245" s="72"/>
      <c r="H245" s="85"/>
      <c r="I245" s="90"/>
      <c r="J245" s="72"/>
      <c r="K245" s="73"/>
      <c r="L245" s="73"/>
      <c r="M245" s="72"/>
    </row>
    <row r="246" spans="2:13" s="19" customFormat="1" ht="16.5">
      <c r="B246" s="72">
        <v>176</v>
      </c>
      <c r="C246" s="87"/>
      <c r="D246" s="73"/>
      <c r="E246" s="72"/>
      <c r="F246" s="72"/>
      <c r="G246" s="72"/>
      <c r="H246" s="85"/>
      <c r="I246" s="90"/>
      <c r="J246" s="72"/>
      <c r="K246" s="73"/>
      <c r="L246" s="73"/>
      <c r="M246" s="72"/>
    </row>
    <row r="247" spans="2:13" s="19" customFormat="1" ht="16.5">
      <c r="B247" s="72">
        <v>177</v>
      </c>
      <c r="C247" s="87"/>
      <c r="D247" s="73"/>
      <c r="E247" s="72"/>
      <c r="F247" s="72"/>
      <c r="G247" s="72"/>
      <c r="H247" s="85"/>
      <c r="I247" s="90"/>
      <c r="J247" s="72"/>
      <c r="K247" s="73"/>
      <c r="L247" s="73"/>
      <c r="M247" s="72"/>
    </row>
    <row r="248" spans="2:13" s="19" customFormat="1" ht="16.5">
      <c r="B248" s="72">
        <v>178</v>
      </c>
      <c r="C248" s="87"/>
      <c r="D248" s="73"/>
      <c r="E248" s="72"/>
      <c r="F248" s="72"/>
      <c r="G248" s="72"/>
      <c r="H248" s="85"/>
      <c r="I248" s="90"/>
      <c r="J248" s="72"/>
      <c r="K248" s="73"/>
      <c r="L248" s="73"/>
      <c r="M248" s="72"/>
    </row>
    <row r="249" spans="2:13" s="19" customFormat="1" ht="16.5">
      <c r="B249" s="72">
        <v>179</v>
      </c>
      <c r="C249" s="87"/>
      <c r="D249" s="73"/>
      <c r="E249" s="72"/>
      <c r="F249" s="72"/>
      <c r="G249" s="72"/>
      <c r="H249" s="85"/>
      <c r="I249" s="90"/>
      <c r="J249" s="72"/>
      <c r="K249" s="73"/>
      <c r="L249" s="73"/>
      <c r="M249" s="72"/>
    </row>
    <row r="250" spans="2:13" s="19" customFormat="1" ht="15">
      <c r="B250" s="72">
        <v>180</v>
      </c>
      <c r="C250" s="73"/>
      <c r="D250" s="72"/>
      <c r="E250" s="72"/>
      <c r="F250" s="72"/>
      <c r="G250" s="72"/>
      <c r="H250" s="85"/>
      <c r="I250" s="90"/>
      <c r="J250" s="72"/>
      <c r="K250" s="93"/>
      <c r="L250" s="93"/>
      <c r="M250" s="72"/>
    </row>
    <row r="251" spans="2:13" s="19" customFormat="1" ht="15">
      <c r="B251" s="72">
        <v>181</v>
      </c>
      <c r="C251" s="73"/>
      <c r="D251" s="72"/>
      <c r="E251" s="72"/>
      <c r="F251" s="72"/>
      <c r="G251" s="72"/>
      <c r="H251" s="85"/>
      <c r="I251" s="90"/>
      <c r="J251" s="72"/>
      <c r="K251" s="93"/>
      <c r="L251" s="93"/>
      <c r="M251" s="72"/>
    </row>
    <row r="252" spans="2:13" s="19" customFormat="1" ht="15">
      <c r="B252" s="72">
        <v>182</v>
      </c>
      <c r="C252" s="73"/>
      <c r="D252" s="72"/>
      <c r="E252" s="72"/>
      <c r="F252" s="91"/>
      <c r="G252" s="92"/>
      <c r="H252" s="85"/>
      <c r="I252" s="90"/>
      <c r="J252" s="82"/>
      <c r="K252" s="94"/>
      <c r="L252" s="95"/>
      <c r="M252" s="72"/>
    </row>
    <row r="253" spans="2:13" s="19" customFormat="1" ht="15">
      <c r="B253" s="72">
        <v>183</v>
      </c>
      <c r="C253" s="73"/>
      <c r="D253" s="72"/>
      <c r="E253" s="72"/>
      <c r="F253" s="91"/>
      <c r="G253" s="92"/>
      <c r="H253" s="85"/>
      <c r="I253" s="90"/>
      <c r="J253" s="82"/>
      <c r="K253" s="94"/>
      <c r="L253" s="95"/>
      <c r="M253" s="72"/>
    </row>
    <row r="254" spans="2:13" s="19" customFormat="1" ht="15">
      <c r="B254" s="72">
        <v>184</v>
      </c>
      <c r="C254" s="73"/>
      <c r="D254" s="72"/>
      <c r="E254" s="72"/>
      <c r="F254" s="91"/>
      <c r="G254" s="92"/>
      <c r="H254" s="85"/>
      <c r="I254" s="90"/>
      <c r="J254" s="82"/>
      <c r="K254" s="94"/>
      <c r="L254" s="95"/>
      <c r="M254" s="72"/>
    </row>
    <row r="255" spans="2:13" s="19" customFormat="1" ht="15">
      <c r="B255" s="72">
        <v>185</v>
      </c>
      <c r="C255" s="73"/>
      <c r="D255" s="72"/>
      <c r="E255" s="72"/>
      <c r="F255" s="91"/>
      <c r="G255" s="92"/>
      <c r="H255" s="85"/>
      <c r="I255" s="90"/>
      <c r="J255" s="82"/>
      <c r="K255" s="94"/>
      <c r="L255" s="95"/>
      <c r="M255" s="72"/>
    </row>
    <row r="256" spans="2:13" s="19" customFormat="1" ht="15">
      <c r="B256" s="72">
        <v>186</v>
      </c>
      <c r="C256" s="73"/>
      <c r="D256" s="72"/>
      <c r="E256" s="72"/>
      <c r="F256" s="91"/>
      <c r="G256" s="92"/>
      <c r="H256" s="85"/>
      <c r="I256" s="90"/>
      <c r="J256" s="82"/>
      <c r="K256" s="94"/>
      <c r="L256" s="95"/>
      <c r="M256" s="72"/>
    </row>
    <row r="257" spans="2:13" s="19" customFormat="1" ht="15">
      <c r="B257" s="72">
        <v>187</v>
      </c>
      <c r="C257" s="73"/>
      <c r="D257" s="72"/>
      <c r="E257" s="72"/>
      <c r="F257" s="91"/>
      <c r="G257" s="92"/>
      <c r="H257" s="85"/>
      <c r="I257" s="90"/>
      <c r="J257" s="73"/>
      <c r="K257" s="73"/>
      <c r="L257" s="73"/>
      <c r="M257" s="72"/>
    </row>
    <row r="258" spans="2:13" s="19" customFormat="1" ht="15">
      <c r="B258" s="72">
        <v>188</v>
      </c>
      <c r="C258" s="73"/>
      <c r="D258" s="72"/>
      <c r="E258" s="72"/>
      <c r="F258" s="91"/>
      <c r="G258" s="92"/>
      <c r="H258" s="85"/>
      <c r="I258" s="90"/>
      <c r="J258" s="73"/>
      <c r="K258" s="73"/>
      <c r="L258" s="73"/>
      <c r="M258" s="72"/>
    </row>
    <row r="259" spans="2:13" s="19" customFormat="1" ht="15">
      <c r="B259" s="72">
        <v>189</v>
      </c>
      <c r="C259" s="73"/>
      <c r="D259" s="72"/>
      <c r="E259" s="72"/>
      <c r="F259" s="91"/>
      <c r="G259" s="92"/>
      <c r="H259" s="85"/>
      <c r="I259" s="90"/>
      <c r="J259" s="73"/>
      <c r="K259" s="99"/>
      <c r="L259" s="73"/>
      <c r="M259" s="72"/>
    </row>
    <row r="260" spans="2:13" s="19" customFormat="1" ht="15">
      <c r="B260" s="72">
        <v>190</v>
      </c>
      <c r="C260" s="73"/>
      <c r="D260" s="72"/>
      <c r="E260" s="72"/>
      <c r="F260" s="91"/>
      <c r="G260" s="92"/>
      <c r="H260" s="85"/>
      <c r="I260" s="72"/>
      <c r="J260" s="73"/>
      <c r="K260" s="93"/>
      <c r="L260" s="93"/>
      <c r="M260" s="72"/>
    </row>
    <row r="261" spans="2:13" s="19" customFormat="1" ht="15">
      <c r="B261" s="72">
        <v>191</v>
      </c>
      <c r="C261" s="73"/>
      <c r="D261" s="72"/>
      <c r="E261" s="72"/>
      <c r="F261" s="91"/>
      <c r="G261" s="92"/>
      <c r="H261" s="85"/>
      <c r="I261" s="72"/>
      <c r="J261" s="91"/>
      <c r="K261" s="73"/>
      <c r="L261" s="73"/>
      <c r="M261" s="72"/>
    </row>
    <row r="262" spans="2:13" s="21" customFormat="1" ht="21" customHeight="1">
      <c r="B262" s="96" t="s">
        <v>209</v>
      </c>
      <c r="C262" s="97"/>
      <c r="D262" s="98"/>
      <c r="E262" s="98"/>
      <c r="F262" s="98"/>
      <c r="G262" s="98">
        <f>SUM(G71:G261)</f>
        <v>199.3882</v>
      </c>
      <c r="H262" s="98">
        <f>SUM(H71:H261)</f>
        <v>246.194738</v>
      </c>
      <c r="I262" s="98">
        <f>SUM(I71:I261)</f>
        <v>127603.501554404</v>
      </c>
      <c r="J262" s="98">
        <f>SUM(J71:J261)</f>
        <v>214.096696774193</v>
      </c>
      <c r="K262" s="98"/>
      <c r="L262" s="98"/>
      <c r="M262" s="98"/>
    </row>
  </sheetData>
  <protectedRanges>
    <protectedRange sqref="C71:C76 C86 C90:C92 C106:C107 C116 C118 C120:C121 C126 C129 C135 C138 C146:C151 C163:C167" name="Range10_1"/>
    <protectedRange sqref="C77" name="Range10_2_2"/>
    <protectedRange sqref="C78:C80" name="Range10_3_1"/>
    <protectedRange sqref="C81:C85 C87 C115 C134 C137" name="Range10_4_1"/>
    <protectedRange sqref="C93:C98" name="Range10_5_2"/>
    <protectedRange sqref="C89" name="Range10_1_53_6_10_1"/>
    <protectedRange sqref="C88" name="Range10_1_53_7_11_1"/>
    <protectedRange sqref="D71:D72" name="Range10_1_2"/>
    <protectedRange sqref="D73:D77" name="Range10_2_2_2"/>
    <protectedRange sqref="D78:D80" name="Range10_3_1_2"/>
    <protectedRange sqref="D81:D87" name="Range10_4_1_2"/>
    <protectedRange sqref="D93:D99" name="Range10_5_2_2"/>
    <protectedRange sqref="D92" name="Range10_1_53_4_2"/>
    <protectedRange sqref="D91" name="Range10_1_53_5_2"/>
    <protectedRange sqref="D89:D90" name="Range10_1_53_6_10_1_2"/>
    <protectedRange sqref="D88" name="Range10_1_53_7_11_1_2"/>
    <protectedRange sqref="D100:D106" name="Range10_6_2_2"/>
    <protectedRange sqref="D107" name="Range10_51_2"/>
    <protectedRange sqref="K71:L72" name="Range10_1_3"/>
    <protectedRange sqref="K73:L77" name="Range10_2_2_3"/>
    <protectedRange sqref="K78:L80" name="Range10_3_1_3"/>
    <protectedRange sqref="K81:L87" name="Range10_4_1_4"/>
    <protectedRange sqref="K93:L99" name="Range10_5_2_3"/>
    <protectedRange sqref="K92:L92" name="Range10_1_53_4_3"/>
    <protectedRange sqref="K91:L91" name="Range10_1_53_5_3"/>
    <protectedRange sqref="K89:L90" name="Range10_1_53_6_10_1_3"/>
    <protectedRange sqref="K88:L88" name="Range10_1_53_7_11_1_3"/>
    <protectedRange sqref="K100:L106" name="Range10_6_2_3"/>
    <protectedRange sqref="C108" name="Range10_16_1_1"/>
    <protectedRange sqref="C109" name="Range10_3_1_1_2"/>
    <protectedRange sqref="C110:C111" name="Range10_3_1_1_3_1"/>
    <protectedRange sqref="C112" name="Range10_4_1_3_1"/>
    <protectedRange sqref="C113:C114 C117 C119" name="Range10_5_1_1_1"/>
    <protectedRange sqref="C122:C125 C127:C128 C130:C133 C136 C139:C143 C153:C162" name="Range10_1_53_3_1_1"/>
    <protectedRange sqref="C144:C145 C152" name="Range10_1_53_3_1_1_1"/>
    <protectedRange sqref="C168:C174" name="Range10_1_53_3_1_2"/>
    <protectedRange sqref="D108" name="Range10_16_1_3"/>
    <protectedRange sqref="D109" name="Range10_3_1_1_4"/>
    <protectedRange sqref="D110:D111" name="Range10_3_1_1_3_2"/>
    <protectedRange sqref="D112" name="Range10_4_1_3_2"/>
    <protectedRange sqref="D113:D119" name="Range10_5_1_1_2"/>
    <protectedRange sqref="D120" name="Range10_10_1_2_2"/>
    <protectedRange sqref="D121" name="Range10_17_2"/>
    <protectedRange sqref="D122" name="Range10_1_53_3_1_3"/>
    <protectedRange sqref="D123" name="Range10_13_1_1_1"/>
    <protectedRange sqref="D124" name="Range10_8_1_1"/>
    <protectedRange sqref="D125" name="Range10_9_1_2"/>
    <protectedRange sqref="D126:D128" name="Range10_7_1_1"/>
    <protectedRange sqref="D129:D131" name="Range10_8_1_2_2_1"/>
    <protectedRange sqref="D132" name="Range10_9_1_1_1"/>
    <protectedRange sqref="D133" name="Range10_16_1_2_1"/>
    <protectedRange sqref="D134" name="Range10_3_1_2_2_1"/>
    <protectedRange sqref="D136" name="Range10_4_1_2_1_1"/>
    <protectedRange sqref="D156" name="Range10_11_1_1"/>
    <protectedRange sqref="D137:D138" name="Range10_12_1_1"/>
    <protectedRange sqref="D150 D139:D140" name="Range10_17_1_2_2"/>
    <protectedRange sqref="D151" name="Range10_18_1"/>
    <protectedRange sqref="D152" name="Range10_19_1"/>
    <protectedRange sqref="D153" name="Range10_20_1"/>
    <protectedRange sqref="D154:D155" name="Range10_21_1"/>
    <protectedRange sqref="D141:D149 D135 D157" name="Range10_1_53_2"/>
    <protectedRange sqref="D160:D161" name="Range10_6_1_1"/>
    <protectedRange sqref="D162" name="Range10_7_1_2_2_1"/>
    <protectedRange sqref="D159" name="Range10_14_1_1"/>
    <protectedRange sqref="D158" name="Range10_15_1_1"/>
    <protectedRange sqref="D163:D171" name="Range10_1_53_1_1"/>
    <protectedRange sqref="D174" name="Range10_1_53_1_1_2"/>
    <protectedRange sqref="D172:D173" name="Range10_1_53_2_1"/>
    <protectedRange sqref="J108" name="Range10_2_1_1"/>
    <protectedRange sqref="J109" name="Range10_2_1_1_3"/>
    <protectedRange sqref="F111 J110:J111" name="Range10_2_1_1_1_2"/>
    <protectedRange sqref="F112 J112" name="Range10_3_1_1_1_2"/>
    <protectedRange sqref="F113:F114 J115 J117 J119" name="Range10_4_1_1_2"/>
    <protectedRange sqref="F122:F124" name="Range10_1_53_3_1_3_1"/>
    <protectedRange sqref="F125" name="Range10_8_1_1_1"/>
    <protectedRange sqref="F127:F128 J71 J122:J125 J130:J132 J136 J139:J143 F167 F87:F89 F93:F98 F148 F164 J87:J89 J113:J114 J153:J162 F130:F132 F71:F85 F115:F116 F134 F136:F137 F108:F110 J127:J128" name="Range10_6_1_1_1"/>
    <protectedRange sqref="J133" name="Range10_13_1_1_2"/>
    <protectedRange sqref="J134" name="Range10_2_1_1_2_1"/>
    <protectedRange sqref="F138 J137" name="Range10_9_1_1_1_2"/>
    <protectedRange sqref="F139:F140" name="Range10_14_1_1_1_2"/>
    <protectedRange sqref="F152 J152" name="Range10_19_2"/>
    <protectedRange sqref="F153" name="Range10_20_2"/>
    <protectedRange sqref="F154:F162" name="Range10_21_2"/>
    <protectedRange sqref="F141:F143 J144:J145" name="Range10_1_53_1_2"/>
    <protectedRange sqref="J168:J171 F168:F171" name="Range10_1_53_1_1_1"/>
    <protectedRange sqref="F174 J174" name="Range10_1_53_1_1_2_1"/>
    <protectedRange sqref="F172:F173 J172:J173" name="Range10_1_53_2_2"/>
    <protectedRange sqref="K108:L108" name="Range10_16_1_4"/>
    <protectedRange sqref="K109:L109" name="Range10_3_1_1_5"/>
    <protectedRange sqref="K110:L111" name="Range10_3_1_1_3_3"/>
    <protectedRange sqref="K112:L112" name="Range10_4_1_3_3"/>
    <protectedRange sqref="K113:L119" name="Range10_5_1_1_3"/>
    <protectedRange sqref="K120:L120" name="Range10_10_1_2_3"/>
    <protectedRange sqref="K121:L121" name="Range10_17_3"/>
    <protectedRange sqref="K122:L122" name="Range10_1_53_3_1_4"/>
    <protectedRange sqref="K123:L123" name="Range10_13_1_1_3"/>
    <protectedRange sqref="K124:L124" name="Range10_8_1_2"/>
    <protectedRange sqref="K125:L125" name="Range10_9_1_3"/>
    <protectedRange sqref="K126:L128" name="Range10_7_1_2"/>
    <protectedRange sqref="K129:L131" name="Range10_8_1_2_2_2"/>
    <protectedRange sqref="K132:L132" name="Range10_9_1_1_2"/>
    <protectedRange sqref="K133:L133" name="Range10_16_1_2_2"/>
    <protectedRange sqref="K134:L134" name="Range10_3_1_2_2_2"/>
    <protectedRange sqref="K136:L136" name="Range10_4_1_2_1_2"/>
    <protectedRange sqref="K156:L156" name="Range10_11_1_2"/>
    <protectedRange sqref="K137:L138" name="Range10_12_1_2"/>
    <protectedRange sqref="K139:L140 K150:L150" name="Range10_17_1_2_3"/>
    <protectedRange sqref="K151:L151" name="Range10_18_3"/>
    <protectedRange sqref="K152:L152" name="Range10_19_3"/>
    <protectedRange sqref="K153:L153" name="Range10_20_3"/>
    <protectedRange sqref="K154:L155" name="Range10_21_3"/>
    <protectedRange sqref="K141:L149 K135:L135 K157:L157" name="Range10_1_53_3"/>
    <protectedRange sqref="K160:L161" name="Range10_6_1_2"/>
    <protectedRange sqref="K162:L162" name="Range10_7_1_2_2_2"/>
    <protectedRange sqref="K159:L159" name="Range10_14_1_2"/>
    <protectedRange sqref="K158:L158" name="Range10_15_1_2"/>
    <protectedRange sqref="K163:L171" name="Range10_1_53_1_3"/>
    <protectedRange sqref="K174:L174" name="Range10_1_53_1_1_2_2"/>
    <protectedRange sqref="K172:L173" name="Range10_1_53_2_3"/>
    <protectedRange sqref="C175:C185" name="Range10_22_1"/>
    <protectedRange sqref="C186:C249" name="Range10_22_2"/>
    <protectedRange sqref="D175" name="Range10_22_3"/>
    <protectedRange sqref="D176" name="Range10_23_1"/>
    <protectedRange sqref="D177:D178" name="Range10_24_1"/>
    <protectedRange sqref="D179" name="Range10_25_1"/>
    <protectedRange sqref="D180" name="Range10_26"/>
    <protectedRange sqref="D181" name="Range10_27"/>
    <protectedRange sqref="D182:D183" name="Range10_28"/>
    <protectedRange sqref="D184:D185" name="Range10_29"/>
    <protectedRange sqref="D192:D194" name="Range10_30_1"/>
    <protectedRange sqref="D189:D191" name="Range10_1_53_8_1"/>
    <protectedRange sqref="D188" name="Range10_1_53_9_1"/>
    <protectedRange sqref="D187" name="Range10_1_53_10_1"/>
    <protectedRange sqref="D186" name="Range10_1_53_11_1"/>
    <protectedRange sqref="D195" name="Range10_1_53_13_1"/>
    <protectedRange sqref="D196:D198" name="Range10_30_1_2"/>
    <protectedRange sqref="D199" name="Range10_31"/>
    <protectedRange sqref="D200:D201" name="Range10_32"/>
    <protectedRange sqref="D202" name="Range10_33"/>
    <protectedRange sqref="D203:D206" name="Range10_34"/>
    <protectedRange sqref="D207:D208" name="Range10_37_1"/>
    <protectedRange sqref="D209:D210" name="Range10_38_1"/>
    <protectedRange sqref="D211:D214" name="Range10_1_53_13_2"/>
    <protectedRange sqref="D215:D217" name="Range10_1_53_13_3"/>
    <protectedRange sqref="D227:D228" name="Range10_39"/>
    <protectedRange sqref="D229" name="Range10_40"/>
    <protectedRange sqref="D230" name="Range10_41"/>
    <protectedRange sqref="D231" name="Range10_42"/>
    <protectedRange sqref="D232" name="Range10_43"/>
    <protectedRange sqref="D233:D235" name="Range10_44"/>
    <protectedRange sqref="D236" name="Range10_45"/>
    <protectedRange sqref="D218:D226" name="Range10_1_53_13_1_2"/>
    <protectedRange sqref="D237" name="Range10_35_1"/>
    <protectedRange sqref="D238" name="Range10_36_1"/>
    <protectedRange sqref="D240" name="Range10_35_1_2"/>
    <protectedRange sqref="D239" name="Range10_1_53_12"/>
    <protectedRange sqref="D241" name="Range10_46_1"/>
    <protectedRange sqref="D242:D245" name="Range10_47_1"/>
    <protectedRange sqref="D246" name="Range10_47_1_2"/>
    <protectedRange sqref="D247" name="Range10_48"/>
    <protectedRange sqref="D248" name="Range10_49"/>
    <protectedRange sqref="D249" name="Range10_50"/>
    <protectedRange sqref="C250:C251" name="Range10_46_2"/>
    <protectedRange sqref="K175:L175" name="Range10_22_4"/>
    <protectedRange sqref="K176:L176" name="Range10_23_2"/>
    <protectedRange sqref="K177:L178" name="Range10_24_2"/>
    <protectedRange sqref="K179:L179" name="Range10_25_2"/>
    <protectedRange sqref="K180:L180" name="Range10_26_1"/>
    <protectedRange sqref="K181:L181" name="Range10_27_1"/>
    <protectedRange sqref="K182:L183" name="Range10_28_1"/>
    <protectedRange sqref="K184:L185" name="Range10_29_1"/>
    <protectedRange sqref="K192:L194" name="Range10_30_2"/>
    <protectedRange sqref="K189:L191" name="Range10_1_53_8_2"/>
    <protectedRange sqref="K188:L188" name="Range10_1_53_9_2"/>
    <protectedRange sqref="K187:L187" name="Range10_1_53_10_2"/>
    <protectedRange sqref="K186:L186" name="Range10_1_53_11_2"/>
    <protectedRange sqref="K195:L195" name="Range10_1_53_13_4"/>
    <protectedRange sqref="K196:L198" name="Range10_30_1_2_1"/>
    <protectedRange sqref="K199:L199" name="Range10_31_1"/>
    <protectedRange sqref="K200:L201" name="Range10_32_1"/>
    <protectedRange sqref="K202:L202" name="Range10_33_1"/>
    <protectedRange sqref="K203:L206" name="Range10_34_1"/>
    <protectedRange sqref="K207:L208" name="Range10_37_2"/>
    <protectedRange sqref="K209:L210" name="Range10_38_2"/>
    <protectedRange sqref="K211:L214" name="Range10_1_53_13_5"/>
    <protectedRange sqref="K215:L217" name="Range10_1_53_13_6"/>
    <protectedRange sqref="K227:L228" name="Range10_39_1"/>
    <protectedRange sqref="K229:L229" name="Range10_40_1"/>
    <protectedRange sqref="K230:L230" name="Range10_41_1"/>
    <protectedRange sqref="K231:L231" name="Range10_42_1"/>
    <protectedRange sqref="K232:L232" name="Range10_43_1"/>
    <protectedRange sqref="K233:L235" name="Range10_44_1"/>
    <protectedRange sqref="K236:L236" name="Range10_45_1"/>
    <protectedRange sqref="K218:L226" name="Range10_1_53_13_1_2_1"/>
    <protectedRange sqref="K237:L237" name="Range10_35_2"/>
    <protectedRange sqref="K238:L238" name="Range10_36_2"/>
    <protectedRange sqref="K240:L240" name="Range10_35_1_2_1"/>
    <protectedRange sqref="K239:L239" name="Range10_1_53_12_1"/>
    <protectedRange sqref="K241:L241" name="Range10_46_3"/>
    <protectedRange sqref="K242:L245" name="Range10_47_2"/>
    <protectedRange sqref="K246:L246" name="Range10_47_1_2_1"/>
    <protectedRange sqref="K247:L247" name="Range10_48_1"/>
    <protectedRange sqref="K248:L248" name="Range10_49_1"/>
    <protectedRange sqref="K249:L249" name="Range10_50_1"/>
    <protectedRange sqref="K250:L251 K260:L260" name="Range10_46_4"/>
    <protectedRange sqref="C252:C253" name="Range10_47_2_1"/>
    <protectedRange sqref="C254:C258" name="Range10_2_47"/>
    <protectedRange sqref="C259" name="Range10_2_3_1_1"/>
    <protectedRange sqref="C261" name="Range10_2_4_1_1"/>
    <protectedRange sqref="C260" name="Range10_2_3_1_3"/>
    <protectedRange sqref="J259:J260" name="Range10_2_3_1_1_1"/>
    <protectedRange sqref="J257:J258" name="Range10_2_3_1_2"/>
    <protectedRange sqref="K259:L259" name="Range10_2_3_1_4"/>
    <protectedRange sqref="K261:L261" name="Range10_2_4_1_2"/>
    <protectedRange sqref="K257:L257" name="Range10_2_3_1_5"/>
    <protectedRange sqref="K258:L258" name="Range10_2_4_1_3"/>
  </protectedRanges>
  <autoFilter ref="B70:M262"/>
  <mergeCells count="7">
    <mergeCell ref="B1:G1"/>
    <mergeCell ref="D4:M4"/>
    <mergeCell ref="D8:L8"/>
    <mergeCell ref="D13:E13"/>
    <mergeCell ref="F15:L15"/>
    <mergeCell ref="D69:M69"/>
    <mergeCell ref="B262:C262"/>
  </mergeCells>
  <conditionalFormatting sqref="J87">
    <cfRule type="expression" priority="6" dxfId="0">
      <formula>#REF!=TRUE</formula>
    </cfRule>
  </conditionalFormatting>
  <conditionalFormatting sqref="C88">
    <cfRule type="expression" priority="95" dxfId="1">
      <formula>AND(#REF!&lt;&gt;"अन्य",#REF!&lt;&gt;"")</formula>
    </cfRule>
  </conditionalFormatting>
  <conditionalFormatting sqref="C89">
    <cfRule type="expression" priority="97" dxfId="1">
      <formula>AND(#REF!&lt;&gt;"अन्य",#REF!&lt;&gt;"")</formula>
    </cfRule>
  </conditionalFormatting>
  <conditionalFormatting sqref="D101">
    <cfRule type="expression" priority="86" dxfId="0">
      <formula>$E101="निजी"</formula>
    </cfRule>
  </conditionalFormatting>
  <conditionalFormatting sqref="D104">
    <cfRule type="expression" priority="85" dxfId="0">
      <formula>$E104="निजी"</formula>
    </cfRule>
  </conditionalFormatting>
  <conditionalFormatting sqref="D105">
    <cfRule type="expression" priority="84" dxfId="0">
      <formula>$E105="निजी"</formula>
    </cfRule>
  </conditionalFormatting>
  <conditionalFormatting sqref="D107">
    <cfRule type="expression" priority="54" dxfId="0">
      <formula>$E107="निजी"</formula>
    </cfRule>
  </conditionalFormatting>
  <conditionalFormatting sqref="J114">
    <cfRule type="expression" priority="5" dxfId="0">
      <formula>#REF!=TRUE</formula>
    </cfRule>
  </conditionalFormatting>
  <conditionalFormatting sqref="D121">
    <cfRule type="expression" priority="49" dxfId="0">
      <formula>$E121="निजी"</formula>
    </cfRule>
  </conditionalFormatting>
  <conditionalFormatting sqref="D124">
    <cfRule type="expression" priority="48" dxfId="0">
      <formula>$E124="निजी"</formula>
    </cfRule>
  </conditionalFormatting>
  <conditionalFormatting sqref="D125">
    <cfRule type="expression" priority="47" dxfId="0">
      <formula>$E125="निजी"</formula>
    </cfRule>
  </conditionalFormatting>
  <conditionalFormatting sqref="J153">
    <cfRule type="expression" priority="4" dxfId="0">
      <formula>#REF!=TRUE</formula>
    </cfRule>
  </conditionalFormatting>
  <conditionalFormatting sqref="D194">
    <cfRule type="expression" priority="73" dxfId="0">
      <formula>$E194="निजी"</formula>
    </cfRule>
  </conditionalFormatting>
  <conditionalFormatting sqref="D240">
    <cfRule type="expression" priority="18" dxfId="0">
      <formula>$E240="निजी"</formula>
    </cfRule>
  </conditionalFormatting>
  <conditionalFormatting sqref="C258">
    <cfRule type="expression" priority="11" dxfId="1">
      <formula>AND($M71&lt;&gt;"अन्य",$M71&lt;&gt;"")</formula>
    </cfRule>
  </conditionalFormatting>
  <conditionalFormatting sqref="C261">
    <cfRule type="expression" priority="12" dxfId="1">
      <formula>AND($M108&lt;&gt;"अन्य",$M108&lt;&gt;"")</formula>
    </cfRule>
  </conditionalFormatting>
  <conditionalFormatting sqref="C250:C251">
    <cfRule type="expression" priority="41" dxfId="0">
      <formula>#REF!=TRUE</formula>
    </cfRule>
  </conditionalFormatting>
  <conditionalFormatting sqref="C254:C257">
    <cfRule type="expression" priority="14" dxfId="1">
      <formula>AND($M255&lt;&gt;"अन्य",$M255&lt;&gt;"")</formula>
    </cfRule>
  </conditionalFormatting>
  <conditionalFormatting sqref="D71:D72">
    <cfRule type="expression" priority="93" dxfId="0">
      <formula>$E71="निजी"</formula>
    </cfRule>
    <cfRule type="expression" priority="65" dxfId="0">
      <formula>$E71="निजी"</formula>
    </cfRule>
  </conditionalFormatting>
  <conditionalFormatting sqref="D73:D77">
    <cfRule type="expression" priority="92" dxfId="0">
      <formula>$E73="निजी"</formula>
    </cfRule>
    <cfRule type="expression" priority="64" dxfId="0">
      <formula>$E73="निजी"</formula>
    </cfRule>
  </conditionalFormatting>
  <conditionalFormatting sqref="D78:D80">
    <cfRule type="expression" priority="91" dxfId="0">
      <formula>$E78="निजी"</formula>
    </cfRule>
    <cfRule type="expression" priority="63" dxfId="0">
      <formula>$E78="निजी"</formula>
    </cfRule>
  </conditionalFormatting>
  <conditionalFormatting sqref="D81:D87">
    <cfRule type="expression" priority="90" dxfId="0">
      <formula>$E81="निजी"</formula>
    </cfRule>
    <cfRule type="expression" priority="62" dxfId="0">
      <formula>$E81="निजी"</formula>
    </cfRule>
  </conditionalFormatting>
  <conditionalFormatting sqref="D88:D89">
    <cfRule type="expression" priority="89" dxfId="0">
      <formula>$E88="निजी"</formula>
    </cfRule>
  </conditionalFormatting>
  <conditionalFormatting sqref="D90:D92">
    <cfRule type="expression" priority="88" dxfId="0">
      <formula>$E90="निजी"</formula>
    </cfRule>
  </conditionalFormatting>
  <conditionalFormatting sqref="D93:D100">
    <cfRule type="expression" priority="87" dxfId="0">
      <formula>$E93="निजी"</formula>
    </cfRule>
  </conditionalFormatting>
  <conditionalFormatting sqref="D93:D99">
    <cfRule type="expression" priority="61" dxfId="0">
      <formula>$E93="निजी"</formula>
    </cfRule>
  </conditionalFormatting>
  <conditionalFormatting sqref="D100:D106">
    <cfRule type="expression" priority="56" dxfId="0">
      <formula>$E100="निजी"</formula>
    </cfRule>
  </conditionalFormatting>
  <conditionalFormatting sqref="D108:D109">
    <cfRule type="expression" priority="52" dxfId="0">
      <formula>$E108="निजी"</formula>
    </cfRule>
  </conditionalFormatting>
  <conditionalFormatting sqref="D110:D112">
    <cfRule type="expression" priority="51" dxfId="0">
      <formula>$E110="निजी"</formula>
    </cfRule>
  </conditionalFormatting>
  <conditionalFormatting sqref="D113:D120">
    <cfRule type="expression" priority="50" dxfId="0">
      <formula>$E113="निजी"</formula>
    </cfRule>
  </conditionalFormatting>
  <conditionalFormatting sqref="D114:D118">
    <cfRule type="expression" priority="83" dxfId="0">
      <formula>$E114="निजी"</formula>
    </cfRule>
  </conditionalFormatting>
  <conditionalFormatting sqref="D124:D130">
    <cfRule type="expression" priority="81" dxfId="0">
      <formula>$E124="निजी"</formula>
    </cfRule>
  </conditionalFormatting>
  <conditionalFormatting sqref="D131:D155">
    <cfRule type="expression" priority="80" dxfId="0">
      <formula>$E131="निजी"</formula>
    </cfRule>
  </conditionalFormatting>
  <conditionalFormatting sqref="D134:D157">
    <cfRule type="expression" priority="44" dxfId="0">
      <formula>$E134="निजी"</formula>
    </cfRule>
  </conditionalFormatting>
  <conditionalFormatting sqref="D156:D160">
    <cfRule type="expression" priority="79" dxfId="0">
      <formula>$E156="निजी"</formula>
    </cfRule>
  </conditionalFormatting>
  <conditionalFormatting sqref="D158:D162">
    <cfRule type="expression" priority="43" dxfId="0">
      <formula>$E158="निजी"</formula>
    </cfRule>
  </conditionalFormatting>
  <conditionalFormatting sqref="D161:D165">
    <cfRule type="expression" priority="78" dxfId="0">
      <formula>$E161="निजी"</formula>
    </cfRule>
  </conditionalFormatting>
  <conditionalFormatting sqref="D163:D171">
    <cfRule type="expression" priority="42" dxfId="0">
      <formula>$E163="निजी"</formula>
    </cfRule>
  </conditionalFormatting>
  <conditionalFormatting sqref="D172:D174">
    <cfRule type="expression" priority="77" dxfId="0">
      <formula>$E172="निजी"</formula>
    </cfRule>
  </conditionalFormatting>
  <conditionalFormatting sqref="D175:D176">
    <cfRule type="expression" priority="76" dxfId="0">
      <formula>$E175="निजी"</formula>
    </cfRule>
  </conditionalFormatting>
  <conditionalFormatting sqref="D175:D179">
    <cfRule type="expression" priority="25" dxfId="0">
      <formula>$E175="निजी"</formula>
    </cfRule>
  </conditionalFormatting>
  <conditionalFormatting sqref="D177:D180">
    <cfRule type="expression" priority="75" dxfId="0">
      <formula>$E177="निजी"</formula>
    </cfRule>
  </conditionalFormatting>
  <conditionalFormatting sqref="D180:D185">
    <cfRule type="expression" priority="24" dxfId="0">
      <formula>$E180="निजी"</formula>
    </cfRule>
  </conditionalFormatting>
  <conditionalFormatting sqref="D189:D193">
    <cfRule type="expression" priority="74" dxfId="0">
      <formula>$E189="निजी"</formula>
    </cfRule>
  </conditionalFormatting>
  <conditionalFormatting sqref="D192:D194">
    <cfRule type="expression" priority="23" dxfId="0">
      <formula>$E192="निजी"</formula>
    </cfRule>
  </conditionalFormatting>
  <conditionalFormatting sqref="D196:D202">
    <cfRule type="expression" priority="67" dxfId="0">
      <formula>$E196="निजी"</formula>
    </cfRule>
  </conditionalFormatting>
  <conditionalFormatting sqref="D196:D206">
    <cfRule type="expression" priority="22" dxfId="0">
      <formula>$E196="निजी"</formula>
    </cfRule>
  </conditionalFormatting>
  <conditionalFormatting sqref="D207:D210">
    <cfRule type="expression" priority="21" dxfId="0">
      <formula>$E207="निजी"</formula>
    </cfRule>
  </conditionalFormatting>
  <conditionalFormatting sqref="D227:D236">
    <cfRule type="expression" priority="20" dxfId="0">
      <formula>$E227="निजी"</formula>
    </cfRule>
  </conditionalFormatting>
  <conditionalFormatting sqref="D237:D238">
    <cfRule type="expression" priority="19" dxfId="0">
      <formula>$E237="निजी"</formula>
    </cfRule>
  </conditionalFormatting>
  <conditionalFormatting sqref="D241:D245">
    <cfRule type="expression" priority="17" dxfId="0">
      <formula>$E241="निजी"</formula>
    </cfRule>
  </conditionalFormatting>
  <conditionalFormatting sqref="D246:D249">
    <cfRule type="expression" priority="16" dxfId="0">
      <formula>$E246="निजी"</formula>
    </cfRule>
  </conditionalFormatting>
  <conditionalFormatting sqref="F108:F110">
    <cfRule type="expression" priority="1" dxfId="0">
      <formula>#REF!=TRUE</formula>
    </cfRule>
  </conditionalFormatting>
  <conditionalFormatting sqref="C252:C253 C259 C71:C87 C90:C98 C116 C118 C120:C121 C126 C129 C135 C138 C146:C151 C163:C167 C106:C107">
    <cfRule type="expression" priority="94" dxfId="1">
      <formula>AND(#REF!&lt;&gt;"अन्य",#REF!&lt;&gt;"")</formula>
    </cfRule>
  </conditionalFormatting>
  <conditionalFormatting sqref="F167 F87:F89 F93:F98 F71:F85">
    <cfRule type="expression" priority="8" dxfId="0">
      <formula>#REF!=TRUE</formula>
    </cfRule>
  </conditionalFormatting>
  <conditionalFormatting sqref="J71 J88:J89 J113 J122:J125 J127:J128 J130:J132 J136 J139:J143 J154:J162">
    <cfRule type="expression" priority="9" dxfId="0">
      <formula>#REF!=TRUE</formula>
    </cfRule>
  </conditionalFormatting>
  <conditionalFormatting sqref="D103 D119:D123 D88:D92 D106:D113 D126:D133">
    <cfRule type="expression" priority="82" dxfId="0">
      <formula>#REF!="निजी"</formula>
    </cfRule>
  </conditionalFormatting>
  <conditionalFormatting sqref="C108:C114 C117 C119">
    <cfRule type="expression" priority="53" dxfId="1">
      <formula>AND($M109&lt;&gt;"अन्य",$M109&lt;&gt;"")</formula>
    </cfRule>
  </conditionalFormatting>
  <conditionalFormatting sqref="J108:J112 J134 J137 J115 J117 J119">
    <cfRule type="expression" priority="36" dxfId="0">
      <formula>$K109=TRUE</formula>
    </cfRule>
  </conditionalFormatting>
  <conditionalFormatting sqref="F111:F114 F125 F138:F140">
    <cfRule type="expression" priority="40" dxfId="0">
      <formula>$K112=TRUE</formula>
    </cfRule>
  </conditionalFormatting>
  <conditionalFormatting sqref="C137 C134 C115">
    <cfRule type="expression" priority="2" dxfId="1">
      <formula>AND(#REF!&lt;&gt;"अन्य",#REF!&lt;&gt;"")</formula>
    </cfRule>
  </conditionalFormatting>
  <conditionalFormatting sqref="F137 F134 F115">
    <cfRule type="expression" priority="3" dxfId="0">
      <formula>#REF!=TRUE</formula>
    </cfRule>
  </conditionalFormatting>
  <conditionalFormatting sqref="F164 F148 F116">
    <cfRule type="expression" priority="7" dxfId="0">
      <formula>#REF!=TRUE</formula>
    </cfRule>
  </conditionalFormatting>
  <conditionalFormatting sqref="F127:F128 J152 J133 F130:F132 F136 F152:F162">
    <cfRule type="expression" priority="39" dxfId="0">
      <formula>#REF!=TRUE</formula>
    </cfRule>
  </conditionalFormatting>
  <conditionalFormatting sqref="F141:F143 F168:F171">
    <cfRule type="expression" priority="38" dxfId="0">
      <formula>$R142=TRUE</formula>
    </cfRule>
  </conditionalFormatting>
  <conditionalFormatting sqref="J144:J145 J168:J171">
    <cfRule type="expression" priority="34" dxfId="0">
      <formula>$R145=TRUE</formula>
    </cfRule>
  </conditionalFormatting>
  <conditionalFormatting sqref="J257:J260 C175:C249">
    <cfRule type="expression" priority="33" dxfId="0">
      <formula>#REF!=TRUE</formula>
    </cfRule>
  </conditionalFormatting>
  <dataValidations count="17">
    <dataValidation type="list" allowBlank="1" showInputMessage="1" showErrorMessage="1" sqref="C117 C119 C108:C114">
      <formula1>OFFSET(#REF!,MATCH($L109,$A$1:$A$4,0),,,COUNTIF(OFFSET(#REF!,MATCH($L109,$A$1:$A$4,0),,1,20),"?*"))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71 J117 J119 F125 F134 F148 F164 F167 C175:C251 F71:F85 F87:F89 F93:F98 F108:F116 F127:F128 F130:F132 F136:F143 F152:F162 J87:J89 J108:J115 J122:J125 J127:J128 J130:J134 J136:J137 J139:J145 J152:J162 J257:J260">
      <formula1>#REF!=TRUE</formula1>
    </dataValidation>
    <dataValidation type="list" allowBlank="1" showInputMessage="1" showErrorMessage="1" sqref="C88">
      <formula1>OFFSET($B$1,MATCH(#REF!,$A$2:$A$7,0),,,COUNTIF(OFFSET($B$1,MATCH(#REF!,$A$2:$A$7,0),,1,20),"?*"))</formula1>
    </dataValidation>
    <dataValidation type="list" allowBlank="1" showInputMessage="1" showErrorMessage="1" sqref="C89">
      <formula1>OFFSET($B$1,MATCH(#REF!,$A$2:$A$8,0),,,COUNTIF(OFFSET($B$1,MATCH(#REF!,$A$2:$A$8,0),,1,20),"?*"))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68 J168">
      <formula1>$F5152=TRUE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71 J171">
      <formula1>$F5160=TRUE</formula1>
    </dataValidation>
    <dataValidation type="list" allowBlank="1" showInputMessage="1" showErrorMessage="1" sqref="C118 C126 C129 C71:C87 C90:C98 C106:C107 C115:C116 C120:C121 C134:C135 C137:C138 C146:C151 C163:C167">
      <formula1>OFFSET($B$1,MATCH(#REF!,$A$2:$A$5,0),,,COUNTIF(OFFSET($B$1,MATCH(#REF!,$A$2:$A$5,0),,1,20),"?*"))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69 J169">
      <formula1>$F5154=TRUE</formula1>
    </dataValidation>
    <dataValidation type="list" allowBlank="1" showInputMessage="1" showErrorMessage="1" sqref="C136 C122:C125 C127:C128 C130:C133 C139:C145 C152:C162 C168:C174">
      <formula1>OFFSET($B$1,MATCH($L123,$A$2:$A$10,0),,,COUNTIF(OFFSET($B$1,MATCH($L123,$A$2:$A$10,0),,1,20),"?*"))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70 J170">
      <formula1>$F5156=TRUE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2:F124">
      <formula1>$F5078=TRUE</formula1>
    </dataValidation>
    <dataValidation type="list" allowBlank="1" showInputMessage="1" showErrorMessage="1" sqref="C258">
      <formula1>OFFSET($B$1,MATCH($L71,$A$2:$A$8,0),,,COUNTIF(OFFSET($B$1,MATCH($L71,$A$2:$A$8,0),,1,20),"?*"))</formula1>
    </dataValidation>
    <dataValidation type="list" allowBlank="1" showInputMessage="1" showErrorMessage="1" sqref="C259">
      <formula1>OFFSET($B$6,MATCH(#REF!,$A$7:$A$9,0),,,COUNTIF(OFFSET($B$6,MATCH(#REF!,$A$7:$A$9,0),,1,20),"?*"))</formula1>
    </dataValidation>
    <dataValidation type="list" allowBlank="1" showInputMessage="1" showErrorMessage="1" sqref="C261">
      <formula1>OFFSET(#REF!,MATCH($L108,$A$8:$A$9,0),,,COUNTIF(OFFSET(#REF!,MATCH($L108,$A$8:$A$9,0),,1,20),"?*"))</formula1>
    </dataValidation>
    <dataValidation type="list" allowBlank="1" showInputMessage="1" showErrorMessage="1" sqref="C252:C253">
      <formula1>OFFSET($B$1,MATCH(#REF!,$A$2:$A$6,0),,,COUNTIF(OFFSET($B$1,MATCH(#REF!,$A$2:$A$6,0),,1,20),"?*"))</formula1>
    </dataValidation>
    <dataValidation type="list" allowBlank="1" showInputMessage="1" showErrorMessage="1" sqref="C254:C257">
      <formula1>OFFSET($B$1,MATCH($L255,$A$2:$A$8,0),,,COUNTIF(OFFSET($B$1,MATCH($L255,$A$2:$A$8,0),,1,20),"?*"))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72:F174 J172:J174">
      <formula1>$F5071=TRUE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6:L23"/>
  <sheetViews>
    <sheetView workbookViewId="0" topLeftCell="A2">
      <selection activeCell="C12" sqref="C12"/>
    </sheetView>
  </sheetViews>
  <sheetFormatPr defaultColWidth="9.00390625" defaultRowHeight="15"/>
  <cols>
    <col min="1" max="1" width="29.421875" style="0" customWidth="1"/>
    <col min="9" max="9" width="20.28125" style="0" customWidth="1"/>
  </cols>
  <sheetData>
    <row r="6" spans="1:12" ht="24.9" customHeight="1">
      <c r="A6" s="3" t="s">
        <v>39</v>
      </c>
      <c r="B6" s="4"/>
      <c r="C6" s="5">
        <v>404.72</v>
      </c>
      <c r="D6" s="4"/>
      <c r="E6" s="4"/>
      <c r="F6" s="4"/>
      <c r="G6" s="4"/>
      <c r="H6" s="6" t="s">
        <v>210</v>
      </c>
      <c r="I6" s="6" t="s">
        <v>211</v>
      </c>
      <c r="J6" s="6" t="s">
        <v>212</v>
      </c>
      <c r="K6" s="11" t="s">
        <v>213</v>
      </c>
      <c r="L6" s="6" t="s">
        <v>214</v>
      </c>
    </row>
    <row r="7" spans="1:12" ht="24.9" customHeight="1">
      <c r="A7" s="3" t="s">
        <v>40</v>
      </c>
      <c r="B7" s="4"/>
      <c r="C7" s="7">
        <v>25.69</v>
      </c>
      <c r="D7" s="4"/>
      <c r="E7" s="4"/>
      <c r="F7" s="4"/>
      <c r="G7" s="4"/>
      <c r="H7" s="8">
        <v>1</v>
      </c>
      <c r="I7" s="12" t="s">
        <v>215</v>
      </c>
      <c r="J7" s="8">
        <v>18.99</v>
      </c>
      <c r="K7" s="13"/>
      <c r="L7" s="14">
        <v>2.931234</v>
      </c>
    </row>
    <row r="8" spans="1:12" ht="24.9" customHeight="1">
      <c r="A8" s="3" t="s">
        <v>41</v>
      </c>
      <c r="B8" s="4"/>
      <c r="C8" s="8">
        <v>59.62</v>
      </c>
      <c r="D8" s="4"/>
      <c r="E8" s="4"/>
      <c r="F8" s="4"/>
      <c r="G8" s="4"/>
      <c r="H8" s="8">
        <v>2</v>
      </c>
      <c r="I8" s="12" t="s">
        <v>216</v>
      </c>
      <c r="J8" s="8">
        <v>58.4</v>
      </c>
      <c r="K8" s="15"/>
      <c r="L8" s="14">
        <v>9.014432</v>
      </c>
    </row>
    <row r="9" spans="1:12" ht="24.9" customHeight="1">
      <c r="A9" s="3" t="s">
        <v>42</v>
      </c>
      <c r="B9" s="4"/>
      <c r="C9" s="5">
        <v>77.39</v>
      </c>
      <c r="D9" s="4"/>
      <c r="E9" s="4"/>
      <c r="F9" s="4"/>
      <c r="G9" s="4"/>
      <c r="H9" s="8">
        <v>3</v>
      </c>
      <c r="I9" s="12" t="s">
        <v>217</v>
      </c>
      <c r="J9" s="8">
        <v>74.97</v>
      </c>
      <c r="K9" s="15"/>
      <c r="L9" s="14">
        <v>11.57212</v>
      </c>
    </row>
    <row r="10" spans="1:12" ht="24.9" customHeight="1">
      <c r="A10" s="3" t="s">
        <v>43</v>
      </c>
      <c r="B10" s="4"/>
      <c r="C10" s="5">
        <v>74.97</v>
      </c>
      <c r="D10" s="4"/>
      <c r="E10" s="4"/>
      <c r="F10" s="4"/>
      <c r="G10" s="4"/>
      <c r="H10" s="8">
        <v>4</v>
      </c>
      <c r="I10" s="12" t="s">
        <v>218</v>
      </c>
      <c r="J10" s="8">
        <v>10.09</v>
      </c>
      <c r="K10" s="15"/>
      <c r="L10" s="14">
        <v>1.557459</v>
      </c>
    </row>
    <row r="11" spans="1:12" ht="24.9" customHeight="1">
      <c r="A11" s="3" t="s">
        <v>44</v>
      </c>
      <c r="B11" s="4"/>
      <c r="C11" s="8">
        <v>10.83</v>
      </c>
      <c r="D11" s="4"/>
      <c r="E11" s="4"/>
      <c r="F11" s="4"/>
      <c r="G11" s="4"/>
      <c r="H11" s="8">
        <v>5</v>
      </c>
      <c r="I11" s="12" t="s">
        <v>219</v>
      </c>
      <c r="J11" s="8">
        <v>10.23</v>
      </c>
      <c r="K11" s="15"/>
      <c r="L11" s="14">
        <v>1.579069</v>
      </c>
    </row>
    <row r="12" spans="1:12" ht="24.9" customHeight="1">
      <c r="A12" s="3" t="s">
        <v>45</v>
      </c>
      <c r="B12" s="4"/>
      <c r="C12" s="5">
        <v>20.32</v>
      </c>
      <c r="D12" s="4"/>
      <c r="E12" s="4"/>
      <c r="F12" s="4"/>
      <c r="G12" s="4"/>
      <c r="H12" s="8">
        <v>6</v>
      </c>
      <c r="I12" s="12" t="s">
        <v>220</v>
      </c>
      <c r="J12" s="8">
        <v>10.83</v>
      </c>
      <c r="K12" s="15"/>
      <c r="L12" s="14">
        <v>1.671683</v>
      </c>
    </row>
    <row r="13" spans="1:12" ht="24.9" customHeight="1">
      <c r="A13" s="4"/>
      <c r="B13" s="4"/>
      <c r="C13" s="5"/>
      <c r="D13" s="4"/>
      <c r="E13" s="4"/>
      <c r="F13" s="4"/>
      <c r="G13" s="4"/>
      <c r="H13" s="8">
        <v>7</v>
      </c>
      <c r="I13" s="12" t="s">
        <v>221</v>
      </c>
      <c r="J13" s="16">
        <v>150.33</v>
      </c>
      <c r="K13" s="15"/>
      <c r="L13" s="14">
        <v>23.20445</v>
      </c>
    </row>
    <row r="14" spans="1:12" ht="24.9" customHeight="1">
      <c r="A14" s="4"/>
      <c r="B14" s="4"/>
      <c r="C14" s="9"/>
      <c r="D14" s="4"/>
      <c r="E14" s="4"/>
      <c r="F14" s="4"/>
      <c r="G14" s="4"/>
      <c r="H14" s="8">
        <v>8</v>
      </c>
      <c r="I14" s="12" t="s">
        <v>222</v>
      </c>
      <c r="J14" s="16">
        <v>125.17</v>
      </c>
      <c r="K14" s="15"/>
      <c r="L14" s="14">
        <v>19.32083</v>
      </c>
    </row>
    <row r="15" spans="1:12" ht="24.9" customHeight="1">
      <c r="A15" s="4"/>
      <c r="B15" s="4"/>
      <c r="C15" s="9"/>
      <c r="D15" s="4"/>
      <c r="E15" s="4"/>
      <c r="F15" s="4"/>
      <c r="G15" s="4"/>
      <c r="H15" s="8">
        <v>9</v>
      </c>
      <c r="I15" s="12" t="s">
        <v>223</v>
      </c>
      <c r="J15" s="16">
        <v>95.22</v>
      </c>
      <c r="K15" s="15"/>
      <c r="L15" s="14">
        <v>14.69785</v>
      </c>
    </row>
    <row r="16" spans="1:12" ht="24.9" customHeight="1">
      <c r="A16" s="4"/>
      <c r="B16" s="4"/>
      <c r="C16" s="9"/>
      <c r="D16" s="4"/>
      <c r="E16" s="4"/>
      <c r="F16" s="4"/>
      <c r="G16" s="4"/>
      <c r="H16" s="8">
        <v>10</v>
      </c>
      <c r="I16" s="12" t="s">
        <v>224</v>
      </c>
      <c r="J16" s="16">
        <v>34</v>
      </c>
      <c r="K16" s="15"/>
      <c r="L16" s="14">
        <v>5.248128</v>
      </c>
    </row>
    <row r="17" spans="1:12" ht="24.9" customHeight="1">
      <c r="A17" s="4"/>
      <c r="B17" s="4"/>
      <c r="C17" s="9"/>
      <c r="D17" s="4"/>
      <c r="E17" s="4"/>
      <c r="F17" s="4"/>
      <c r="G17" s="4"/>
      <c r="H17" s="8">
        <v>11</v>
      </c>
      <c r="I17" s="12" t="s">
        <v>225</v>
      </c>
      <c r="J17" s="8">
        <v>59.62</v>
      </c>
      <c r="K17" s="15"/>
      <c r="L17" s="14">
        <v>9.202748</v>
      </c>
    </row>
    <row r="18" spans="1:12" ht="21">
      <c r="A18" s="4"/>
      <c r="B18" s="4"/>
      <c r="C18" s="9"/>
      <c r="D18" s="4"/>
      <c r="E18" s="4"/>
      <c r="F18" s="4"/>
      <c r="G18" s="4"/>
      <c r="H18" s="10"/>
      <c r="I18" s="12" t="s">
        <v>226</v>
      </c>
      <c r="J18" s="8">
        <v>647.85</v>
      </c>
      <c r="K18" s="15"/>
      <c r="L18" s="17">
        <v>100</v>
      </c>
    </row>
    <row r="19" spans="1:12" ht="15">
      <c r="A19" s="4"/>
      <c r="B19" s="4"/>
      <c r="C19" s="9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9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9"/>
      <c r="D23" s="4"/>
      <c r="E23" s="4"/>
      <c r="F23" s="4"/>
      <c r="G23" s="4"/>
      <c r="H23" s="4"/>
      <c r="I23" s="4"/>
      <c r="J23" s="4"/>
      <c r="K23" s="4"/>
      <c r="L23" s="4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A59"/>
  <sheetViews>
    <sheetView workbookViewId="0" topLeftCell="A1">
      <selection activeCell="B11" sqref="B11"/>
    </sheetView>
  </sheetViews>
  <sheetFormatPr defaultColWidth="9.00390625" defaultRowHeight="15"/>
  <cols>
    <col min="1" max="1" width="40.8515625" style="0" customWidth="1"/>
  </cols>
  <sheetData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2022-01-07T10:57:39Z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D7244BC6036B49ED8E87E3633185279F</vt:lpwstr>
  </property>
  <property fmtid="{D5CDD505-2E9C-101B-9397-08002B2CF9AE}" pid="3" name="KSOProductBuildVer">
    <vt:lpwstr>1033-11.2.0.10426</vt:lpwstr>
  </property>
</Properties>
</file>