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674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_FilterDatabase" localSheetId="0" hidden="1">'e-DPR'!$B$75:$R$160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O160" i="1"/>
  <c r="L160" i="1"/>
  <c r="K160" i="1"/>
  <c r="J160" i="1"/>
  <c r="I160" i="1"/>
  <c r="E160" i="1"/>
  <c r="E64" i="1"/>
  <c r="I172" i="5" l="1"/>
  <c r="I173" i="5"/>
  <c r="I174" i="5"/>
  <c r="I175" i="5"/>
  <c r="I171" i="5"/>
  <c r="H165" i="5" l="1"/>
  <c r="I165" i="5"/>
  <c r="J165" i="5" s="1"/>
  <c r="H166" i="5"/>
  <c r="I166" i="5" s="1"/>
  <c r="J166" i="5" s="1"/>
  <c r="H167" i="5"/>
  <c r="I167" i="5" s="1"/>
  <c r="J167" i="5" s="1"/>
  <c r="H168" i="5"/>
  <c r="I168" i="5" s="1"/>
  <c r="J168" i="5" s="1"/>
  <c r="H164" i="5"/>
  <c r="I164" i="5" s="1"/>
  <c r="J164" i="5" s="1"/>
  <c r="K163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61" i="5"/>
  <c r="K162" i="5"/>
  <c r="K78" i="5"/>
  <c r="K167" i="5" l="1"/>
  <c r="K165" i="5"/>
  <c r="K164" i="5"/>
  <c r="K166" i="5"/>
  <c r="K168" i="5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3" i="5"/>
  <c r="I53" i="5" s="1"/>
  <c r="H54" i="5"/>
  <c r="I54" i="5" s="1"/>
  <c r="H55" i="5"/>
  <c r="I55" i="5" s="1"/>
  <c r="H56" i="5"/>
  <c r="I56" i="5" s="1"/>
  <c r="H57" i="5"/>
  <c r="I57" i="5" s="1"/>
  <c r="H58" i="5"/>
  <c r="I58" i="5" s="1"/>
  <c r="H59" i="5"/>
  <c r="I59" i="5" s="1"/>
  <c r="H60" i="5"/>
  <c r="I60" i="5" s="1"/>
  <c r="H61" i="5"/>
  <c r="I61" i="5" s="1"/>
  <c r="H62" i="5"/>
  <c r="I62" i="5" s="1"/>
  <c r="H63" i="5"/>
  <c r="I63" i="5" s="1"/>
  <c r="H64" i="5"/>
  <c r="I64" i="5" s="1"/>
  <c r="H65" i="5"/>
  <c r="I65" i="5" s="1"/>
  <c r="H66" i="5"/>
  <c r="I66" i="5" s="1"/>
  <c r="H67" i="5"/>
  <c r="I67" i="5" s="1"/>
  <c r="H68" i="5"/>
  <c r="I68" i="5" s="1"/>
  <c r="H69" i="5"/>
  <c r="I69" i="5" s="1"/>
  <c r="H70" i="5"/>
  <c r="I70" i="5" s="1"/>
  <c r="H71" i="5"/>
  <c r="I71" i="5" s="1"/>
  <c r="H72" i="5"/>
  <c r="I72" i="5" s="1"/>
  <c r="H73" i="5"/>
  <c r="I73" i="5" s="1"/>
  <c r="H74" i="5"/>
  <c r="I74" i="5" s="1"/>
  <c r="H75" i="5"/>
  <c r="I75" i="5" s="1"/>
  <c r="H76" i="5"/>
  <c r="I76" i="5" s="1"/>
  <c r="H77" i="5"/>
  <c r="I77" i="5" s="1"/>
  <c r="H4" i="5"/>
  <c r="M12" i="7"/>
  <c r="N12" i="7"/>
  <c r="N13" i="7" s="1"/>
  <c r="L12" i="7"/>
  <c r="L13" i="7" s="1"/>
  <c r="L14" i="7" s="1"/>
  <c r="L15" i="7" s="1"/>
  <c r="L16" i="7" s="1"/>
  <c r="L17" i="7" s="1"/>
  <c r="L18" i="7" s="1"/>
  <c r="L19" i="7" s="1"/>
  <c r="L20" i="7" s="1"/>
  <c r="L21" i="7" s="1"/>
  <c r="Q21" i="7" s="1"/>
  <c r="Q17" i="7" l="1"/>
  <c r="Q18" i="7"/>
  <c r="J48" i="5"/>
  <c r="K48" i="5" s="1"/>
  <c r="J40" i="5"/>
  <c r="K40" i="5" s="1"/>
  <c r="J32" i="5"/>
  <c r="K32" i="5" s="1"/>
  <c r="J24" i="5"/>
  <c r="K24" i="5" s="1"/>
  <c r="K16" i="5"/>
  <c r="J16" i="5"/>
  <c r="J8" i="5"/>
  <c r="K8" i="5" s="1"/>
  <c r="J71" i="5"/>
  <c r="K71" i="5" s="1"/>
  <c r="J63" i="5"/>
  <c r="K63" i="5" s="1"/>
  <c r="J55" i="5"/>
  <c r="K55" i="5" s="1"/>
  <c r="J47" i="5"/>
  <c r="K47" i="5" s="1"/>
  <c r="J39" i="5"/>
  <c r="K39" i="5" s="1"/>
  <c r="K31" i="5"/>
  <c r="J31" i="5"/>
  <c r="J23" i="5"/>
  <c r="K23" i="5" s="1"/>
  <c r="J15" i="5"/>
  <c r="K15" i="5" s="1"/>
  <c r="J7" i="5"/>
  <c r="K7" i="5" s="1"/>
  <c r="J70" i="5"/>
  <c r="K70" i="5" s="1"/>
  <c r="J38" i="5"/>
  <c r="K38" i="5" s="1"/>
  <c r="J14" i="5"/>
  <c r="K14" i="5" s="1"/>
  <c r="K6" i="5"/>
  <c r="J6" i="5"/>
  <c r="J77" i="5"/>
  <c r="K77" i="5" s="1"/>
  <c r="J69" i="5"/>
  <c r="K69" i="5" s="1"/>
  <c r="J61" i="5"/>
  <c r="K61" i="5" s="1"/>
  <c r="J53" i="5"/>
  <c r="K53" i="5" s="1"/>
  <c r="J45" i="5"/>
  <c r="K45" i="5" s="1"/>
  <c r="J37" i="5"/>
  <c r="K37" i="5" s="1"/>
  <c r="J29" i="5"/>
  <c r="K29" i="5" s="1"/>
  <c r="J21" i="5"/>
  <c r="K21" i="5" s="1"/>
  <c r="K13" i="5"/>
  <c r="J13" i="5"/>
  <c r="J5" i="5"/>
  <c r="K5" i="5" s="1"/>
  <c r="J56" i="5"/>
  <c r="K56" i="5" s="1"/>
  <c r="K54" i="5"/>
  <c r="J54" i="5"/>
  <c r="J22" i="5"/>
  <c r="K22" i="5" s="1"/>
  <c r="K68" i="5"/>
  <c r="J68" i="5"/>
  <c r="J44" i="5"/>
  <c r="K44" i="5" s="1"/>
  <c r="J20" i="5"/>
  <c r="K20" i="5" s="1"/>
  <c r="J75" i="5"/>
  <c r="K75" i="5" s="1"/>
  <c r="K67" i="5"/>
  <c r="J67" i="5"/>
  <c r="J59" i="5"/>
  <c r="K59" i="5" s="1"/>
  <c r="J51" i="5"/>
  <c r="K51" i="5" s="1"/>
  <c r="K43" i="5"/>
  <c r="J43" i="5"/>
  <c r="J35" i="5"/>
  <c r="K35" i="5" s="1"/>
  <c r="J27" i="5"/>
  <c r="K27" i="5" s="1"/>
  <c r="J19" i="5"/>
  <c r="K19" i="5" s="1"/>
  <c r="J11" i="5"/>
  <c r="K11" i="5" s="1"/>
  <c r="J64" i="5"/>
  <c r="K64" i="5" s="1"/>
  <c r="J46" i="5"/>
  <c r="K46" i="5" s="1"/>
  <c r="J76" i="5"/>
  <c r="K76" i="5" s="1"/>
  <c r="J52" i="5"/>
  <c r="K52" i="5" s="1"/>
  <c r="K28" i="5"/>
  <c r="J28" i="5"/>
  <c r="J74" i="5"/>
  <c r="K74" i="5" s="1"/>
  <c r="K66" i="5"/>
  <c r="J66" i="5"/>
  <c r="J58" i="5"/>
  <c r="K58" i="5" s="1"/>
  <c r="K50" i="5"/>
  <c r="J50" i="5"/>
  <c r="J42" i="5"/>
  <c r="K42" i="5" s="1"/>
  <c r="J34" i="5"/>
  <c r="K34" i="5" s="1"/>
  <c r="K26" i="5"/>
  <c r="J26" i="5"/>
  <c r="J18" i="5"/>
  <c r="K18" i="5" s="1"/>
  <c r="J10" i="5"/>
  <c r="K10" i="5" s="1"/>
  <c r="J72" i="5"/>
  <c r="K72" i="5" s="1"/>
  <c r="K62" i="5"/>
  <c r="J62" i="5"/>
  <c r="J30" i="5"/>
  <c r="K30" i="5" s="1"/>
  <c r="J60" i="5"/>
  <c r="K60" i="5" s="1"/>
  <c r="K36" i="5"/>
  <c r="J36" i="5"/>
  <c r="J12" i="5"/>
  <c r="K12" i="5" s="1"/>
  <c r="K73" i="5"/>
  <c r="J73" i="5"/>
  <c r="J65" i="5"/>
  <c r="K65" i="5" s="1"/>
  <c r="J57" i="5"/>
  <c r="K57" i="5" s="1"/>
  <c r="J49" i="5"/>
  <c r="K49" i="5" s="1"/>
  <c r="K41" i="5"/>
  <c r="J41" i="5"/>
  <c r="J33" i="5"/>
  <c r="K33" i="5" s="1"/>
  <c r="J25" i="5"/>
  <c r="K25" i="5" s="1"/>
  <c r="K17" i="5"/>
  <c r="J17" i="5"/>
  <c r="J9" i="5"/>
  <c r="K9" i="5" s="1"/>
  <c r="I4" i="5"/>
  <c r="H177" i="5"/>
  <c r="H178" i="5" s="1"/>
  <c r="Q16" i="7"/>
  <c r="Q15" i="7"/>
  <c r="Q14" i="7"/>
  <c r="Q13" i="7"/>
  <c r="Q20" i="7"/>
  <c r="Q12" i="7"/>
  <c r="Q19" i="7"/>
  <c r="O12" i="7"/>
  <c r="N14" i="7"/>
  <c r="M13" i="7"/>
  <c r="M14" i="7" s="1"/>
  <c r="M15" i="7" s="1"/>
  <c r="M16" i="7" s="1"/>
  <c r="M17" i="7" s="1"/>
  <c r="M18" i="7" s="1"/>
  <c r="M19" i="7" s="1"/>
  <c r="M20" i="7" s="1"/>
  <c r="M21" i="7" s="1"/>
  <c r="F172" i="5"/>
  <c r="F173" i="5"/>
  <c r="F174" i="5"/>
  <c r="F175" i="5"/>
  <c r="F171" i="5"/>
  <c r="J4" i="5" l="1"/>
  <c r="I177" i="5"/>
  <c r="O13" i="7"/>
  <c r="N15" i="7"/>
  <c r="O14" i="7"/>
  <c r="K4" i="5" l="1"/>
  <c r="J177" i="5"/>
  <c r="O15" i="7"/>
  <c r="N16" i="7"/>
  <c r="K177" i="5" l="1"/>
  <c r="N17" i="7"/>
  <c r="O16" i="7"/>
  <c r="O17" i="7" l="1"/>
  <c r="N18" i="7"/>
  <c r="N19" i="7" l="1"/>
  <c r="O18" i="7"/>
  <c r="O19" i="7" l="1"/>
  <c r="N20" i="7"/>
  <c r="O20" i="7" l="1"/>
  <c r="N21" i="7"/>
  <c r="O21" i="7" s="1"/>
  <c r="O22" i="7" l="1"/>
</calcChain>
</file>

<file path=xl/sharedStrings.xml><?xml version="1.0" encoding="utf-8"?>
<sst xmlns="http://schemas.openxmlformats.org/spreadsheetml/2006/main" count="839" uniqueCount="397">
  <si>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</si>
  <si>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</si>
  <si>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</si>
  <si>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</si>
  <si>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</si>
  <si>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</si>
  <si>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</si>
  <si>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</si>
  <si>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</si>
  <si>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</si>
  <si>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</si>
  <si>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</si>
  <si>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</si>
  <si>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</si>
  <si>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</si>
  <si>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</si>
  <si>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</si>
  <si>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</si>
  <si>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</si>
  <si>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</si>
  <si>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</si>
  <si>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</si>
  <si>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</si>
  <si>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</si>
  <si>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</si>
  <si>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</si>
  <si>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</si>
  <si>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</si>
  <si>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</si>
  <si>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</si>
  <si>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</si>
  <si>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</si>
  <si>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</si>
  <si>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</si>
  <si>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</si>
  <si>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</si>
  <si>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</si>
  <si>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</si>
  <si>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</si>
  <si>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</si>
  <si>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</si>
  <si>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</si>
  <si>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</si>
  <si>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</si>
  <si>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</si>
  <si>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</si>
  <si>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</si>
  <si>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</si>
  <si>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</si>
  <si>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</si>
  <si>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</si>
  <si>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</si>
  <si>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</si>
  <si>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</si>
  <si>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</si>
  <si>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</si>
  <si>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</si>
  <si>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</si>
  <si>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</si>
  <si>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</si>
  <si>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</si>
  <si>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</si>
  <si>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</si>
  <si>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</si>
  <si>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</si>
  <si>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</si>
  <si>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</si>
  <si>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</si>
  <si>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</si>
  <si>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</si>
  <si>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</si>
  <si>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</si>
  <si>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</si>
  <si>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</si>
  <si>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</si>
  <si>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</si>
  <si>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</si>
  <si>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</si>
  <si>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</si>
  <si>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</si>
  <si>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</si>
  <si>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</si>
  <si>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</si>
  <si>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</si>
  <si>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</si>
  <si>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</si>
  <si>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</si>
  <si>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</si>
  <si>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</si>
  <si>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</si>
  <si>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</si>
  <si>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</si>
  <si>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</si>
  <si>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</si>
  <si>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</si>
  <si>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</si>
  <si>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</si>
  <si>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</si>
  <si>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</si>
  <si>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</si>
  <si>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</si>
  <si>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</si>
  <si>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</si>
  <si>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</si>
  <si>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</si>
  <si>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</si>
  <si>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</si>
  <si>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</si>
  <si>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</si>
  <si>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</si>
  <si>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</si>
  <si>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</si>
  <si>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</si>
  <si>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</si>
  <si>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</si>
  <si>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</si>
  <si>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</si>
  <si>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</si>
  <si>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</si>
  <si>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</si>
  <si>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</si>
  <si>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</si>
  <si>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</si>
  <si>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</si>
  <si>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</si>
  <si>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</si>
  <si>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</si>
  <si>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</si>
  <si>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</si>
  <si>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</si>
  <si>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</si>
  <si>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</si>
  <si>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</si>
  <si>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</si>
  <si>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</si>
  <si>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</si>
  <si>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</si>
  <si>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</si>
  <si>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</si>
  <si>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</si>
  <si>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</si>
  <si>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</si>
  <si>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</si>
  <si>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</si>
  <si>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</si>
  <si>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</si>
  <si>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</si>
  <si>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</si>
  <si>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</si>
  <si>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</si>
  <si>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</si>
  <si>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</si>
  <si>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</si>
  <si>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</si>
  <si>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</si>
  <si>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</si>
  <si>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</si>
  <si>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</si>
  <si>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</si>
  <si>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</si>
  <si>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</si>
  <si>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</si>
  <si>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</si>
  <si>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</si>
  <si>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</si>
  <si>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</si>
  <si>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</si>
  <si>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</si>
  <si>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</si>
  <si>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</si>
  <si>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</si>
  <si>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</si>
  <si>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</si>
  <si>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</si>
  <si>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</si>
  <si>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</si>
  <si>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</si>
  <si>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</si>
  <si>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</si>
  <si>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</si>
  <si>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</si>
  <si>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</si>
  <si>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</si>
  <si>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</si>
  <si>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</si>
  <si>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</si>
  <si>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</si>
  <si>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</si>
  <si>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</si>
  <si>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</si>
  <si>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</si>
  <si>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</si>
  <si>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</si>
  <si>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</si>
  <si>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</si>
  <si>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</si>
  <si>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</si>
  <si>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</si>
  <si>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</si>
  <si>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</si>
  <si>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</si>
  <si>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</si>
  <si>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</si>
  <si>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</si>
  <si>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</si>
  <si>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</si>
  <si>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</si>
  <si>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</si>
  <si>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</si>
  <si>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</si>
  <si>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</si>
  <si>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</si>
  <si>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</si>
  <si>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</si>
  <si>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</si>
  <si>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</si>
  <si>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</si>
  <si>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</si>
  <si>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</si>
  <si>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</si>
  <si>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</si>
  <si>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</si>
  <si>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</si>
  <si>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</si>
  <si>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</si>
  <si>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</si>
  <si>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</si>
  <si>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</si>
  <si>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</si>
  <si>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</si>
  <si>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</si>
  <si>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</si>
  <si>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</si>
  <si>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</si>
  <si>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</si>
  <si>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</si>
  <si>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</si>
  <si>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</si>
  <si>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</si>
  <si>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</si>
  <si>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</si>
  <si>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</si>
  <si>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</si>
  <si>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</si>
  <si>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</si>
  <si>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</si>
  <si>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</si>
  <si>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</si>
  <si>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</si>
  <si>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</si>
  <si>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</si>
  <si>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</si>
  <si>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</si>
  <si>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</si>
  <si>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</si>
  <si>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</si>
  <si>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</si>
  <si>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</si>
  <si>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</si>
  <si>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</si>
  <si>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</si>
  <si>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</si>
  <si>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</si>
  <si>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</si>
  <si>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</si>
  <si>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</si>
  <si>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</si>
  <si>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</si>
  <si>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</si>
  <si>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</si>
  <si>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</si>
  <si>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</si>
  <si>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</si>
  <si>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</si>
  <si>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</si>
  <si>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</si>
  <si>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</si>
  <si>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</si>
  <si>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</si>
  <si>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</si>
  <si>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</si>
  <si>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</si>
  <si>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</si>
  <si>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</si>
  <si>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</si>
  <si>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</si>
  <si>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</si>
  <si>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</si>
  <si>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</si>
  <si>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</si>
  <si>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</si>
  <si>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</si>
  <si>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</si>
  <si>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</si>
  <si>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Korba</t>
  </si>
  <si>
    <t>Podi Uproda</t>
  </si>
  <si>
    <t>Sandy loam, Clay loam, clay</t>
  </si>
  <si>
    <t>.</t>
  </si>
  <si>
    <t>e-DPR of Merai GP,  Block -Podi Uproda ,  District- Korba, Chhattisgarh</t>
  </si>
  <si>
    <t>Merai</t>
  </si>
  <si>
    <t>Merai, Mudmisani, Paraswanidand, Mukuwa, Ghanwara</t>
  </si>
  <si>
    <t>Jam Nala</t>
  </si>
  <si>
    <t>Bandhu Nala</t>
  </si>
  <si>
    <t>2.5 km</t>
  </si>
  <si>
    <t>4 km</t>
  </si>
  <si>
    <t>Community Work (Mukuwa)</t>
  </si>
  <si>
    <t>Community Work (Merai)</t>
  </si>
  <si>
    <t>Laxman Singh/Dahraj</t>
  </si>
  <si>
    <t>Prem Bai/Dhan Singh</t>
  </si>
  <si>
    <t>Ramayan Singh/Sunaram</t>
  </si>
  <si>
    <t>Mohitram/Vikan Singh</t>
  </si>
  <si>
    <t>Pancham Singh/Adhin Singh</t>
  </si>
  <si>
    <t>Chain Singh/Itwar Singh</t>
  </si>
  <si>
    <t>Mahabeer Singh/Bhanwar Singh</t>
  </si>
  <si>
    <t>Bairagi Singh/Beer Singh</t>
  </si>
  <si>
    <t>Hari lal/Jay Singh</t>
  </si>
  <si>
    <t>Community Work (Pahadtari)</t>
  </si>
  <si>
    <t>Chain Singh/Etwar</t>
  </si>
  <si>
    <t>Community Work (near Ghasi Singh land)</t>
  </si>
  <si>
    <t>Community Work (Magraha Tikra)</t>
  </si>
  <si>
    <t>Ram/Biknu</t>
  </si>
  <si>
    <t>Pond Renovation</t>
  </si>
  <si>
    <t>Dabri</t>
  </si>
  <si>
    <t xml:space="preserve">Pond  </t>
  </si>
  <si>
    <t xml:space="preserve">Lat. </t>
  </si>
  <si>
    <t>Long.</t>
  </si>
  <si>
    <t>Ram bai/Bhagwan</t>
  </si>
  <si>
    <t>Shanich kuwar/kalyan</t>
  </si>
  <si>
    <t>Fulabasiya/Pahalwan</t>
  </si>
  <si>
    <t>Tij kuwar/Ram saay</t>
  </si>
  <si>
    <t>Bifaiya/Same lal</t>
  </si>
  <si>
    <t>Lalita/Kirti</t>
  </si>
  <si>
    <t>Shiv rat/Kewal singh</t>
  </si>
  <si>
    <t>Radha bai/Jay ram singh</t>
  </si>
  <si>
    <t>Brijlal/Shiv lal</t>
  </si>
  <si>
    <t>Nanaki bai/Anand ram</t>
  </si>
  <si>
    <t>Bund kuwar/Ramdavan singh</t>
  </si>
  <si>
    <t>Baldev/Bauri</t>
  </si>
  <si>
    <t>Anand kumar/Amol</t>
  </si>
  <si>
    <t>Mahaveer/Bhawar singh</t>
  </si>
  <si>
    <t>Raghuveer singh/Bhawar singh</t>
  </si>
  <si>
    <t>Rup singh/Dhani ram</t>
  </si>
  <si>
    <t>Lakshmi bai/sahas ram</t>
  </si>
  <si>
    <t>Fagun singh/Bisbhar</t>
  </si>
  <si>
    <t>Balram/Ram prasad</t>
  </si>
  <si>
    <t>Bechuram/Maansaay</t>
  </si>
  <si>
    <t>Chitambar singh/Dhan singh</t>
  </si>
  <si>
    <t>Shree ram</t>
  </si>
  <si>
    <t>sudhar singh</t>
  </si>
  <si>
    <t>Ishwar singh</t>
  </si>
  <si>
    <t>Suna ram</t>
  </si>
  <si>
    <t>Panchram</t>
  </si>
  <si>
    <t>Nahkul singh</t>
  </si>
  <si>
    <t>bechna singh</t>
  </si>
  <si>
    <t>Ganesh ram</t>
  </si>
  <si>
    <t>Arjun singh</t>
  </si>
  <si>
    <t>Shankar singh</t>
  </si>
  <si>
    <t>Dhan singh</t>
  </si>
  <si>
    <t>Prem bai</t>
  </si>
  <si>
    <t>Ramayan singh</t>
  </si>
  <si>
    <t>pancham singh</t>
  </si>
  <si>
    <t>Radha bai</t>
  </si>
  <si>
    <t>Rajkumar</t>
  </si>
  <si>
    <t>Umendra singh</t>
  </si>
  <si>
    <t>Ram lal</t>
  </si>
  <si>
    <t>Samaru singh</t>
  </si>
  <si>
    <t>Mangal singh</t>
  </si>
  <si>
    <t>Hira singh</t>
  </si>
  <si>
    <t>Kuwar singh</t>
  </si>
  <si>
    <t>Vairagi singh</t>
  </si>
  <si>
    <t>Manrakhan singh</t>
  </si>
  <si>
    <t>Jivrakhan singh</t>
  </si>
  <si>
    <t>Firakan bai</t>
  </si>
  <si>
    <t>Adhiyar singh</t>
  </si>
  <si>
    <t>Inda kuwar</t>
  </si>
  <si>
    <t>Ramesh singh</t>
  </si>
  <si>
    <t>Krishna/Tihari</t>
  </si>
  <si>
    <t>Kitab/Nirmal</t>
  </si>
  <si>
    <t>Kishun/Vishwanath</t>
  </si>
  <si>
    <t>Devlal/Dalel</t>
  </si>
  <si>
    <t>Community Work (Bagaridand)</t>
  </si>
  <si>
    <t>Farm Bunding</t>
  </si>
  <si>
    <t>Dugwell</t>
  </si>
  <si>
    <t>30x40 model</t>
  </si>
  <si>
    <t>Pond</t>
  </si>
  <si>
    <t>Land development</t>
  </si>
  <si>
    <t xml:space="preserve"> Mohit /Biknu</t>
  </si>
  <si>
    <t>Community pond Devpidaha</t>
  </si>
  <si>
    <t>Community Pond renovation</t>
  </si>
  <si>
    <t xml:space="preserve">TALAB GAHARIKARAN KARY LISARIDONGARI </t>
  </si>
  <si>
    <t xml:space="preserve">TALAB GAHARIKARAN KARY NANMUDA </t>
  </si>
  <si>
    <t xml:space="preserve">NAYA TALAB NIRMAD KARY SORAJHRIYA </t>
  </si>
  <si>
    <t xml:space="preserve">NAYA TALAB NIRMAD KARY CHINTATARI </t>
  </si>
  <si>
    <t>pond</t>
  </si>
  <si>
    <t>Pond renovation</t>
  </si>
  <si>
    <t xml:space="preserve">TALAB GAHRIKARAN KARY </t>
  </si>
  <si>
    <t>New 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</si>
</sst>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4" x14ac:knownFonts="1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sz val="11"/>
      <color rgb="FF00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23" fillId="0" borderId="0"/>
    <xf numFmtId="0" fontId="23" fillId="0" borderId="0"/>
    <xf numFmtId="0" fontId="8" fillId="9" borderId="0" applyNumberFormat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5" borderId="0" xfId="0" applyFont="1" applyFill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6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14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5" fillId="4" borderId="18" xfId="0" applyFont="1" applyFill="1" applyBorder="1"/>
    <xf numFmtId="0" fontId="3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/>
    <xf numFmtId="0" fontId="3" fillId="4" borderId="9" xfId="0" applyFont="1" applyFill="1" applyBorder="1" applyAlignment="1"/>
    <xf numFmtId="0" fontId="3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/>
    <xf numFmtId="0" fontId="5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left" vertical="top" wrapText="1"/>
    </xf>
    <xf numFmtId="0" fontId="12" fillId="4" borderId="8" xfId="0" applyFont="1" applyFill="1" applyBorder="1"/>
    <xf numFmtId="0" fontId="12" fillId="4" borderId="8" xfId="0" applyFont="1" applyFill="1" applyBorder="1" applyAlignment="1">
      <alignment horizontal="left" vertical="top" wrapText="1"/>
    </xf>
    <xf numFmtId="0" fontId="0" fillId="0" borderId="24" xfId="0" applyBorder="1"/>
    <xf numFmtId="2" fontId="0" fillId="0" borderId="24" xfId="0" applyNumberFormat="1" applyBorder="1"/>
    <xf numFmtId="0" fontId="3" fillId="5" borderId="24" xfId="0" applyFont="1" applyFill="1" applyBorder="1" applyAlignment="1">
      <alignment horizontal="left" vertical="top" wrapText="1"/>
    </xf>
    <xf numFmtId="0" fontId="0" fillId="5" borderId="24" xfId="0" applyFill="1" applyBorder="1"/>
    <xf numFmtId="0" fontId="0" fillId="5" borderId="24" xfId="0" applyFill="1" applyBorder="1" applyAlignment="1">
      <alignment horizontal="left" vertical="top"/>
    </xf>
    <xf numFmtId="0" fontId="9" fillId="5" borderId="24" xfId="0" applyFont="1" applyFill="1" applyBorder="1" applyAlignment="1">
      <alignment horizontal="left" vertical="top"/>
    </xf>
    <xf numFmtId="0" fontId="0" fillId="5" borderId="24" xfId="0" applyFill="1" applyBorder="1" applyAlignment="1">
      <alignment horizontal="left"/>
    </xf>
    <xf numFmtId="0" fontId="3" fillId="5" borderId="24" xfId="0" applyFont="1" applyFill="1" applyBorder="1"/>
    <xf numFmtId="0" fontId="3" fillId="5" borderId="24" xfId="0" applyFont="1" applyFill="1" applyBorder="1" applyAlignment="1">
      <alignment horizontal="left"/>
    </xf>
    <xf numFmtId="0" fontId="0" fillId="0" borderId="27" xfId="0" applyBorder="1"/>
    <xf numFmtId="0" fontId="16" fillId="2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right" vertical="center" wrapText="1"/>
    </xf>
    <xf numFmtId="0" fontId="15" fillId="2" borderId="24" xfId="0" applyFont="1" applyFill="1" applyBorder="1" applyAlignment="1">
      <alignment horizontal="center" vertical="center" wrapText="1"/>
    </xf>
    <xf numFmtId="3" fontId="15" fillId="2" borderId="24" xfId="0" applyNumberFormat="1" applyFont="1" applyFill="1" applyBorder="1" applyAlignment="1">
      <alignment horizontal="right" vertical="center" wrapText="1"/>
    </xf>
    <xf numFmtId="9" fontId="12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27" xfId="0" applyNumberFormat="1" applyFill="1" applyBorder="1"/>
    <xf numFmtId="0" fontId="0" fillId="8" borderId="24" xfId="0" applyFill="1" applyBorder="1"/>
    <xf numFmtId="0" fontId="18" fillId="0" borderId="24" xfId="0" applyFont="1" applyBorder="1" applyAlignment="1">
      <alignment wrapText="1"/>
    </xf>
    <xf numFmtId="0" fontId="18" fillId="6" borderId="24" xfId="0" applyFont="1" applyFill="1" applyBorder="1" applyAlignment="1">
      <alignment wrapText="1"/>
    </xf>
    <xf numFmtId="0" fontId="0" fillId="5" borderId="24" xfId="0" applyFill="1" applyBorder="1" applyAlignment="1"/>
    <xf numFmtId="0" fontId="3" fillId="5" borderId="24" xfId="0" applyFont="1" applyFill="1" applyBorder="1" applyAlignment="1"/>
    <xf numFmtId="0" fontId="0" fillId="0" borderId="27" xfId="0" applyBorder="1" applyAlignment="1"/>
    <xf numFmtId="0" fontId="0" fillId="0" borderId="24" xfId="0" applyBorder="1" applyAlignment="1"/>
    <xf numFmtId="0" fontId="18" fillId="6" borderId="24" xfId="0" applyFont="1" applyFill="1" applyBorder="1" applyAlignment="1"/>
    <xf numFmtId="2" fontId="0" fillId="4" borderId="24" xfId="0" applyNumberFormat="1" applyFill="1" applyBorder="1"/>
    <xf numFmtId="2" fontId="0" fillId="8" borderId="0" xfId="0" applyNumberFormat="1" applyFill="1"/>
    <xf numFmtId="0" fontId="0" fillId="0" borderId="24" xfId="0" applyBorder="1" applyAlignment="1">
      <alignment wrapText="1"/>
    </xf>
    <xf numFmtId="2" fontId="12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2" fontId="0" fillId="8" borderId="24" xfId="0" applyNumberFormat="1" applyFill="1" applyBorder="1"/>
    <xf numFmtId="0" fontId="21" fillId="4" borderId="16" xfId="0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" fontId="21" fillId="4" borderId="16" xfId="0" applyNumberFormat="1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/>
    </xf>
    <xf numFmtId="0" fontId="3" fillId="4" borderId="0" xfId="0" applyFont="1" applyFill="1" applyAlignment="1">
      <alignment horizontal="left" vertical="top"/>
    </xf>
    <xf numFmtId="10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9" fontId="7" fillId="4" borderId="0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2" fontId="12" fillId="4" borderId="0" xfId="0" applyNumberFormat="1" applyFont="1" applyFill="1" applyBorder="1" applyAlignment="1">
      <alignment horizontal="center" vertical="center" wrapText="1"/>
    </xf>
    <xf numFmtId="9" fontId="12" fillId="4" borderId="8" xfId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20" fillId="4" borderId="20" xfId="0" applyFont="1" applyFill="1" applyBorder="1" applyAlignment="1">
      <alignment horizontal="left" vertical="top" wrapText="1"/>
    </xf>
    <xf numFmtId="0" fontId="20" fillId="4" borderId="21" xfId="0" applyFont="1" applyFill="1" applyBorder="1" applyAlignment="1">
      <alignment horizontal="left" vertical="top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20" fillId="4" borderId="22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 wrapText="1"/>
    </xf>
    <xf numFmtId="3" fontId="15" fillId="2" borderId="24" xfId="0" applyNumberFormat="1" applyFont="1" applyFill="1" applyBorder="1" applyAlignment="1">
      <alignment horizontal="right" vertical="center" wrapText="1"/>
    </xf>
    <xf numFmtId="0" fontId="18" fillId="8" borderId="28" xfId="0" applyFont="1" applyFill="1" applyBorder="1" applyAlignment="1">
      <alignment horizontal="center" wrapText="1"/>
    </xf>
    <xf numFmtId="0" fontId="18" fillId="8" borderId="29" xfId="0" applyFont="1" applyFill="1" applyBorder="1" applyAlignment="1">
      <alignment horizontal="center" wrapText="1"/>
    </xf>
    <xf numFmtId="0" fontId="18" fillId="8" borderId="27" xfId="0" applyFont="1" applyFill="1" applyBorder="1" applyAlignment="1">
      <alignment horizontal="center" wrapText="1"/>
    </xf>
    <xf numFmtId="0" fontId="19" fillId="8" borderId="31" xfId="0" applyFont="1" applyFill="1" applyBorder="1" applyAlignment="1">
      <alignment horizontal="center"/>
    </xf>
    <xf numFmtId="0" fontId="19" fillId="8" borderId="32" xfId="0" applyFont="1" applyFill="1" applyBorder="1" applyAlignment="1">
      <alignment horizontal="center"/>
    </xf>
    <xf numFmtId="0" fontId="19" fillId="8" borderId="33" xfId="0" applyFont="1" applyFill="1" applyBorder="1" applyAlignment="1">
      <alignment horizontal="center"/>
    </xf>
    <xf numFmtId="0" fontId="8" fillId="9" borderId="1" xfId="4" applyBorder="1" applyAlignment="1">
      <alignment horizontal="left" vertical="top"/>
    </xf>
    <xf numFmtId="0" fontId="8" fillId="9" borderId="15" xfId="4" applyBorder="1" applyAlignment="1">
      <alignment horizontal="left" vertical="top" wrapText="1"/>
    </xf>
    <xf numFmtId="0" fontId="8" fillId="9" borderId="1" xfId="4" applyBorder="1" applyAlignment="1">
      <alignment horizontal="left" vertical="center" wrapText="1"/>
    </xf>
    <xf numFmtId="2" fontId="8" fillId="9" borderId="1" xfId="4" applyNumberFormat="1" applyBorder="1" applyAlignment="1">
      <alignment horizontal="left"/>
    </xf>
    <xf numFmtId="1" fontId="8" fillId="9" borderId="1" xfId="4" applyNumberFormat="1" applyBorder="1" applyAlignment="1">
      <alignment horizontal="left"/>
    </xf>
    <xf numFmtId="2" fontId="8" fillId="9" borderId="1" xfId="4" applyNumberFormat="1" applyBorder="1" applyAlignment="1">
      <alignment horizontal="left" vertical="top" wrapText="1"/>
    </xf>
    <xf numFmtId="0" fontId="8" fillId="9" borderId="10" xfId="4" applyBorder="1" applyAlignment="1">
      <alignment horizontal="left" vertical="top" wrapText="1"/>
    </xf>
    <xf numFmtId="165" fontId="8" fillId="9" borderId="1" xfId="4" applyNumberFormat="1" applyBorder="1" applyAlignment="1">
      <alignment horizontal="left" vertical="center"/>
    </xf>
    <xf numFmtId="0" fontId="8" fillId="9" borderId="1" xfId="4" applyBorder="1" applyAlignment="1">
      <alignment horizontal="left"/>
    </xf>
    <xf numFmtId="2" fontId="8" fillId="9" borderId="1" xfId="4" applyNumberFormat="1" applyBorder="1" applyAlignment="1">
      <alignment horizontal="left" vertical="center"/>
    </xf>
  </cellXfs>
  <cellStyles count="5">
    <cellStyle name="40% - Accent6" xfId="4" builtinId="51"/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xmlns="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xmlns="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xmlns="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:a16="http://schemas.microsoft.com/office/drawing/2014/main" xmlns="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xmlns="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:a16="http://schemas.microsoft.com/office/drawing/2014/main" xmlns="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xmlns="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xmlns="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xmlns="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xmlns="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:a16="http://schemas.microsoft.com/office/drawing/2014/main" xmlns="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xmlns="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xmlns="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xmlns="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xmlns="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xmlns="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xmlns="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xmlns="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xmlns="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R160"/>
  <sheetViews>
    <sheetView tabSelected="1" topLeftCell="A74" zoomScale="90" zoomScaleNormal="90" workbookViewId="0">
      <selection activeCell="D91" sqref="D91"/>
    </sheetView>
  </sheetViews>
  <sheetFormatPr defaultRowHeight="14.25" x14ac:dyDescent="0.2"/>
  <cols>
    <col min="1" max="1" width="9.140625" style="1"/>
    <col min="2" max="2" width="5.42578125" style="15" customWidth="1"/>
    <col min="3" max="3" width="14.7109375" style="15" customWidth="1"/>
    <col min="4" max="4" width="46" style="15" customWidth="1"/>
    <col min="5" max="5" width="11.140625" style="31" customWidth="1"/>
    <col min="6" max="6" width="13.28515625" style="31" customWidth="1"/>
    <col min="7" max="7" width="11.85546875" style="31" customWidth="1"/>
    <col min="8" max="8" width="12.140625" style="31" customWidth="1"/>
    <col min="9" max="9" width="14.28515625" style="15" customWidth="1"/>
    <col min="10" max="10" width="11.140625" style="15" customWidth="1"/>
    <col min="11" max="11" width="14" style="15" customWidth="1"/>
    <col min="12" max="14" width="10.28515625" style="15" customWidth="1"/>
    <col min="15" max="15" width="10.85546875" style="15" customWidth="1"/>
    <col min="16" max="16384" width="9.140625" style="1"/>
  </cols>
  <sheetData>
    <row r="1" spans="2:18" ht="18.75" thickBot="1" x14ac:dyDescent="0.3">
      <c r="B1" s="132" t="s">
        <v>298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/>
    </row>
    <row r="2" spans="2:18" x14ac:dyDescent="0.2">
      <c r="B2" s="6"/>
      <c r="C2" s="4"/>
      <c r="D2" s="4"/>
      <c r="E2" s="25"/>
      <c r="F2" s="25"/>
      <c r="G2" s="25"/>
      <c r="H2" s="25"/>
      <c r="I2" s="4"/>
      <c r="J2" s="4"/>
      <c r="K2" s="4"/>
      <c r="L2" s="4"/>
      <c r="M2" s="4"/>
      <c r="N2" s="4"/>
      <c r="O2" s="5"/>
    </row>
    <row r="3" spans="2:18" ht="15" thickBot="1" x14ac:dyDescent="0.25">
      <c r="B3" s="6"/>
      <c r="C3" s="4"/>
      <c r="D3" s="4"/>
      <c r="E3" s="122"/>
      <c r="F3" s="122"/>
      <c r="G3" s="122"/>
      <c r="H3" s="122"/>
      <c r="I3" s="122"/>
      <c r="J3" s="122"/>
      <c r="K3" s="122"/>
      <c r="L3" s="122"/>
      <c r="M3" s="106"/>
      <c r="N3" s="92"/>
      <c r="O3" s="5"/>
    </row>
    <row r="4" spans="2:18" ht="15" x14ac:dyDescent="0.2">
      <c r="B4" s="16" t="s">
        <v>0</v>
      </c>
      <c r="C4" s="17"/>
      <c r="D4" s="17" t="s">
        <v>1</v>
      </c>
      <c r="E4" s="26"/>
      <c r="F4" s="26"/>
      <c r="G4" s="26"/>
      <c r="H4" s="26"/>
      <c r="I4" s="12"/>
      <c r="J4" s="12"/>
      <c r="K4" s="12"/>
      <c r="L4" s="12"/>
      <c r="M4" s="12"/>
      <c r="N4" s="12"/>
      <c r="O4" s="13"/>
    </row>
    <row r="5" spans="2:18" ht="28.5" customHeight="1" x14ac:dyDescent="0.2">
      <c r="B5" s="3"/>
      <c r="C5" s="34"/>
      <c r="D5" s="2" t="s">
        <v>94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2:18" ht="20.100000000000001" customHeight="1" x14ac:dyDescent="0.2">
      <c r="B6" s="3"/>
      <c r="C6" s="34"/>
      <c r="D6" s="100" t="s">
        <v>2</v>
      </c>
      <c r="E6" s="142" t="s">
        <v>294</v>
      </c>
      <c r="F6" s="142"/>
      <c r="G6" s="142"/>
      <c r="H6" s="142"/>
      <c r="I6" s="142"/>
      <c r="J6" s="142"/>
      <c r="K6" s="142"/>
      <c r="L6" s="37"/>
      <c r="M6" s="37"/>
      <c r="N6" s="37"/>
      <c r="O6" s="38"/>
    </row>
    <row r="7" spans="2:18" ht="20.100000000000001" customHeight="1" x14ac:dyDescent="0.2">
      <c r="B7" s="3"/>
      <c r="C7" s="34"/>
      <c r="D7" s="2" t="s">
        <v>3</v>
      </c>
      <c r="E7" s="142" t="s">
        <v>295</v>
      </c>
      <c r="F7" s="142"/>
      <c r="G7" s="142"/>
      <c r="H7" s="142"/>
      <c r="I7" s="142"/>
      <c r="J7" s="142"/>
      <c r="K7" s="142"/>
      <c r="L7" s="37"/>
      <c r="M7" s="37"/>
      <c r="N7" s="37"/>
      <c r="O7" s="38"/>
      <c r="Q7" s="117"/>
      <c r="R7" s="117"/>
    </row>
    <row r="8" spans="2:18" ht="20.100000000000001" customHeight="1" x14ac:dyDescent="0.2">
      <c r="B8" s="3"/>
      <c r="C8" s="34"/>
      <c r="D8" s="2" t="s">
        <v>4</v>
      </c>
      <c r="E8" s="142" t="s">
        <v>299</v>
      </c>
      <c r="F8" s="142"/>
      <c r="G8" s="142"/>
      <c r="H8" s="142"/>
      <c r="I8" s="142"/>
      <c r="J8" s="142"/>
      <c r="K8" s="142"/>
      <c r="L8" s="37"/>
      <c r="M8" s="37"/>
      <c r="N8" s="37"/>
      <c r="O8" s="38"/>
    </row>
    <row r="9" spans="2:18" ht="20.100000000000001" customHeight="1" thickBot="1" x14ac:dyDescent="0.25">
      <c r="B9" s="10"/>
      <c r="C9" s="33"/>
      <c r="D9" s="11" t="s">
        <v>95</v>
      </c>
      <c r="E9" s="135" t="s">
        <v>300</v>
      </c>
      <c r="F9" s="135"/>
      <c r="G9" s="135"/>
      <c r="H9" s="135"/>
      <c r="I9" s="135"/>
      <c r="J9" s="135"/>
      <c r="K9" s="135"/>
      <c r="L9" s="135"/>
      <c r="M9" s="107"/>
      <c r="N9" s="93"/>
      <c r="O9" s="39"/>
    </row>
    <row r="10" spans="2:18" ht="15" thickBot="1" x14ac:dyDescent="0.25">
      <c r="B10" s="6"/>
      <c r="C10" s="4"/>
      <c r="D10" s="4"/>
      <c r="E10" s="25"/>
      <c r="F10" s="25"/>
      <c r="G10" s="25"/>
      <c r="H10" s="25"/>
      <c r="I10" s="4"/>
      <c r="J10" s="4"/>
      <c r="K10" s="4"/>
      <c r="L10" s="4"/>
      <c r="M10" s="4"/>
      <c r="N10" s="4"/>
      <c r="O10" s="5"/>
    </row>
    <row r="11" spans="2:18" ht="20.100000000000001" customHeight="1" x14ac:dyDescent="0.2">
      <c r="B11" s="16" t="s">
        <v>5</v>
      </c>
      <c r="C11" s="17"/>
      <c r="D11" s="17" t="s">
        <v>6</v>
      </c>
      <c r="E11" s="26"/>
      <c r="F11" s="26"/>
      <c r="G11" s="26"/>
      <c r="H11" s="26"/>
      <c r="I11" s="12"/>
      <c r="J11" s="12"/>
      <c r="K11" s="12"/>
      <c r="L11" s="12"/>
      <c r="M11" s="12"/>
      <c r="N11" s="12"/>
      <c r="O11" s="13"/>
    </row>
    <row r="12" spans="2:18" ht="20.100000000000001" customHeight="1" x14ac:dyDescent="0.25">
      <c r="B12" s="3"/>
      <c r="C12" s="34"/>
      <c r="D12" s="2" t="s">
        <v>7</v>
      </c>
      <c r="E12" s="101">
        <v>597.16</v>
      </c>
      <c r="F12" s="40"/>
      <c r="G12" s="40"/>
      <c r="H12" s="40"/>
      <c r="I12" s="2"/>
      <c r="J12" s="2"/>
      <c r="K12" s="2"/>
      <c r="L12" s="2"/>
      <c r="M12" s="105"/>
      <c r="N12" s="91"/>
      <c r="O12" s="5"/>
    </row>
    <row r="13" spans="2:18" ht="20.100000000000001" customHeight="1" x14ac:dyDescent="0.2">
      <c r="B13" s="3"/>
      <c r="C13" s="34"/>
      <c r="D13" s="2" t="s">
        <v>8</v>
      </c>
      <c r="E13" s="40">
        <v>1264.4000000000001</v>
      </c>
      <c r="F13" s="40"/>
      <c r="G13" s="40"/>
      <c r="H13" s="40"/>
      <c r="I13" s="2"/>
      <c r="J13" s="2"/>
      <c r="K13" s="2"/>
      <c r="L13" s="2"/>
      <c r="M13" s="105"/>
      <c r="N13" s="91"/>
      <c r="O13" s="5"/>
    </row>
    <row r="14" spans="2:18" ht="20.100000000000001" customHeight="1" x14ac:dyDescent="0.2">
      <c r="B14" s="3"/>
      <c r="C14" s="34"/>
      <c r="D14" s="2" t="s">
        <v>9</v>
      </c>
      <c r="E14" s="32" t="s">
        <v>296</v>
      </c>
      <c r="F14" s="32"/>
      <c r="G14" s="32"/>
      <c r="H14" s="32"/>
      <c r="I14" s="2"/>
      <c r="J14" s="2"/>
      <c r="K14" s="2"/>
      <c r="L14" s="2"/>
      <c r="M14" s="105"/>
      <c r="N14" s="91"/>
      <c r="O14" s="5"/>
    </row>
    <row r="15" spans="2:18" ht="20.100000000000001" customHeight="1" x14ac:dyDescent="0.2">
      <c r="B15" s="3"/>
      <c r="C15" s="34"/>
      <c r="D15" s="2" t="s">
        <v>10</v>
      </c>
      <c r="E15" s="108">
        <v>0.05</v>
      </c>
      <c r="F15" s="41"/>
      <c r="G15" s="41"/>
      <c r="H15" s="41"/>
      <c r="I15" s="2"/>
      <c r="J15" s="2"/>
      <c r="K15" s="2"/>
      <c r="L15" s="2"/>
      <c r="M15" s="105"/>
      <c r="N15" s="91"/>
      <c r="O15" s="5"/>
    </row>
    <row r="16" spans="2:18" ht="20.100000000000001" customHeight="1" x14ac:dyDescent="0.2">
      <c r="B16" s="3"/>
      <c r="C16" s="34"/>
      <c r="D16" s="2" t="s">
        <v>40</v>
      </c>
      <c r="E16" s="47" t="s">
        <v>301</v>
      </c>
      <c r="F16" s="40" t="s">
        <v>304</v>
      </c>
      <c r="G16" s="40"/>
      <c r="H16" s="40"/>
      <c r="I16" s="118"/>
      <c r="J16" s="118"/>
      <c r="K16" s="118"/>
      <c r="L16" s="118"/>
      <c r="M16" s="105"/>
      <c r="N16" s="91"/>
      <c r="O16" s="5"/>
    </row>
    <row r="17" spans="2:15" ht="20.100000000000001" customHeight="1" x14ac:dyDescent="0.2">
      <c r="B17" s="3"/>
      <c r="C17" s="34"/>
      <c r="D17" s="2"/>
      <c r="E17" s="47" t="s">
        <v>302</v>
      </c>
      <c r="F17" s="40" t="s">
        <v>303</v>
      </c>
      <c r="G17" s="40"/>
      <c r="H17" s="40"/>
      <c r="I17" s="118"/>
      <c r="J17" s="118"/>
      <c r="K17" s="118"/>
      <c r="L17" s="118"/>
      <c r="M17" s="105"/>
      <c r="N17" s="91"/>
      <c r="O17" s="5"/>
    </row>
    <row r="18" spans="2:15" ht="20.100000000000001" customHeight="1" thickBot="1" x14ac:dyDescent="0.25">
      <c r="B18" s="10"/>
      <c r="C18" s="33"/>
      <c r="D18" s="11"/>
      <c r="E18" s="24"/>
      <c r="F18" s="24"/>
      <c r="G18" s="24"/>
      <c r="H18" s="24"/>
      <c r="I18" s="11"/>
      <c r="J18" s="11"/>
      <c r="K18" s="11"/>
      <c r="L18" s="11"/>
      <c r="M18" s="33"/>
      <c r="N18" s="33"/>
      <c r="O18" s="9"/>
    </row>
    <row r="19" spans="2:15" ht="20.100000000000001" customHeight="1" thickBot="1" x14ac:dyDescent="0.25">
      <c r="B19" s="3"/>
      <c r="C19" s="34"/>
      <c r="D19" s="2"/>
      <c r="E19" s="23"/>
      <c r="F19" s="23"/>
      <c r="G19" s="23"/>
      <c r="H19" s="23"/>
      <c r="I19" s="2"/>
      <c r="J19" s="2"/>
      <c r="K19" s="2"/>
      <c r="L19" s="2"/>
      <c r="M19" s="105"/>
      <c r="N19" s="91"/>
      <c r="O19" s="5"/>
    </row>
    <row r="20" spans="2:15" ht="20.100000000000001" customHeight="1" x14ac:dyDescent="0.25">
      <c r="B20" s="18" t="s">
        <v>13</v>
      </c>
      <c r="C20" s="19"/>
      <c r="D20" s="19" t="s">
        <v>101</v>
      </c>
      <c r="E20" s="46"/>
      <c r="F20" s="46"/>
      <c r="G20" s="46"/>
      <c r="H20" s="46"/>
      <c r="I20" s="14"/>
      <c r="J20" s="14"/>
      <c r="K20" s="14"/>
      <c r="L20" s="14"/>
      <c r="M20" s="14"/>
      <c r="N20" s="14"/>
      <c r="O20" s="13"/>
    </row>
    <row r="21" spans="2:15" ht="20.100000000000001" customHeight="1" x14ac:dyDescent="0.2">
      <c r="B21" s="6"/>
      <c r="C21" s="4"/>
      <c r="D21" s="2" t="s">
        <v>11</v>
      </c>
      <c r="E21" s="44">
        <v>2305</v>
      </c>
      <c r="F21" s="44"/>
      <c r="G21" s="44"/>
      <c r="H21" s="44"/>
      <c r="I21" s="4"/>
      <c r="J21" s="4"/>
      <c r="K21" s="4"/>
      <c r="L21" s="4"/>
      <c r="M21" s="4"/>
      <c r="N21" s="4"/>
      <c r="O21" s="5"/>
    </row>
    <row r="22" spans="2:15" ht="20.100000000000001" customHeight="1" x14ac:dyDescent="0.2">
      <c r="B22" s="6"/>
      <c r="C22" s="4"/>
      <c r="D22" s="2" t="s">
        <v>102</v>
      </c>
      <c r="E22" s="44">
        <v>526</v>
      </c>
      <c r="F22" s="44"/>
      <c r="G22" s="44"/>
      <c r="H22" s="44"/>
      <c r="I22" s="4"/>
      <c r="J22" s="4"/>
      <c r="K22" s="4"/>
      <c r="L22" s="4"/>
      <c r="M22" s="4"/>
      <c r="N22" s="4"/>
      <c r="O22" s="5"/>
    </row>
    <row r="23" spans="2:15" ht="20.100000000000001" customHeight="1" x14ac:dyDescent="0.2">
      <c r="B23" s="6"/>
      <c r="C23" s="4"/>
      <c r="D23" s="2" t="s">
        <v>12</v>
      </c>
      <c r="E23" s="44">
        <v>1470</v>
      </c>
      <c r="F23" s="44"/>
      <c r="G23" s="44"/>
      <c r="H23" s="44"/>
      <c r="I23" s="4"/>
      <c r="J23" s="4"/>
      <c r="K23" s="4"/>
      <c r="L23" s="4"/>
      <c r="M23" s="4"/>
      <c r="N23" s="4"/>
      <c r="O23" s="5"/>
    </row>
    <row r="24" spans="2:15" ht="20.100000000000001" customHeight="1" thickBot="1" x14ac:dyDescent="0.25">
      <c r="B24" s="7"/>
      <c r="C24" s="8"/>
      <c r="D24" s="11" t="s">
        <v>35</v>
      </c>
      <c r="E24" s="45">
        <v>8</v>
      </c>
      <c r="F24" s="45"/>
      <c r="G24" s="45"/>
      <c r="H24" s="45"/>
      <c r="I24" s="8"/>
      <c r="J24" s="8"/>
      <c r="K24" s="8"/>
      <c r="L24" s="8"/>
      <c r="M24" s="8"/>
      <c r="N24" s="8"/>
      <c r="O24" s="9"/>
    </row>
    <row r="25" spans="2:15" ht="24.95" customHeight="1" x14ac:dyDescent="0.2">
      <c r="B25" s="20" t="s">
        <v>14</v>
      </c>
      <c r="C25" s="35"/>
      <c r="D25" s="21" t="s">
        <v>103</v>
      </c>
      <c r="E25" s="43"/>
      <c r="F25" s="43"/>
      <c r="G25" s="43"/>
      <c r="H25" s="43"/>
      <c r="I25" s="14"/>
      <c r="J25" s="14"/>
      <c r="K25" s="14"/>
      <c r="L25" s="14"/>
      <c r="M25" s="14"/>
      <c r="N25" s="14"/>
      <c r="O25" s="13"/>
    </row>
    <row r="26" spans="2:15" ht="35.1" customHeight="1" x14ac:dyDescent="0.2">
      <c r="B26" s="6"/>
      <c r="C26" s="4"/>
      <c r="D26" s="2" t="s">
        <v>96</v>
      </c>
      <c r="E26" s="100">
        <v>494</v>
      </c>
      <c r="F26" s="40"/>
      <c r="G26" s="40"/>
      <c r="H26" s="40"/>
      <c r="I26" s="4"/>
      <c r="J26" s="4"/>
      <c r="K26" s="4"/>
      <c r="L26" s="4"/>
      <c r="M26" s="4"/>
      <c r="N26" s="4"/>
      <c r="O26" s="5"/>
    </row>
    <row r="27" spans="2:15" ht="35.1" customHeight="1" x14ac:dyDescent="0.2">
      <c r="B27" s="6"/>
      <c r="C27" s="4"/>
      <c r="D27" s="2" t="s">
        <v>97</v>
      </c>
      <c r="E27" s="100">
        <v>40</v>
      </c>
      <c r="F27" s="40"/>
      <c r="G27" s="40"/>
      <c r="H27" s="40"/>
      <c r="I27" s="4"/>
      <c r="J27" s="4"/>
      <c r="K27" s="4"/>
      <c r="L27" s="4"/>
      <c r="M27" s="4"/>
      <c r="N27" s="4"/>
      <c r="O27" s="5"/>
    </row>
    <row r="28" spans="2:15" ht="60" customHeight="1" x14ac:dyDescent="0.2">
      <c r="B28" s="6"/>
      <c r="C28" s="4"/>
      <c r="D28" s="100" t="s">
        <v>91</v>
      </c>
      <c r="E28" s="102">
        <v>21</v>
      </c>
      <c r="F28" s="40"/>
      <c r="G28" s="40"/>
      <c r="H28" s="40"/>
      <c r="I28" s="4"/>
      <c r="J28" s="4"/>
      <c r="K28" s="4"/>
      <c r="L28" s="4"/>
      <c r="M28" s="4"/>
      <c r="N28" s="4"/>
      <c r="O28" s="5"/>
    </row>
    <row r="29" spans="2:15" ht="60" customHeight="1" x14ac:dyDescent="0.2">
      <c r="B29" s="6"/>
      <c r="C29" s="4"/>
      <c r="D29" s="2" t="s">
        <v>93</v>
      </c>
      <c r="E29" s="102">
        <v>105.28</v>
      </c>
      <c r="F29" s="40"/>
      <c r="G29" s="40"/>
      <c r="H29" s="40"/>
      <c r="I29" s="4"/>
      <c r="J29" s="4"/>
      <c r="K29" s="4"/>
      <c r="L29" s="4"/>
      <c r="M29" s="4"/>
      <c r="N29" s="4"/>
      <c r="O29" s="5"/>
    </row>
    <row r="30" spans="2:15" ht="60" customHeight="1" thickBot="1" x14ac:dyDescent="0.25">
      <c r="B30" s="7"/>
      <c r="C30" s="8"/>
      <c r="D30" s="11" t="s">
        <v>92</v>
      </c>
      <c r="E30" s="33">
        <v>53.73</v>
      </c>
      <c r="F30" s="42"/>
      <c r="G30" s="42"/>
      <c r="H30" s="42"/>
      <c r="I30" s="8"/>
      <c r="J30" s="8"/>
      <c r="K30" s="8"/>
      <c r="L30" s="8"/>
      <c r="M30" s="8"/>
      <c r="N30" s="8"/>
      <c r="O30" s="9"/>
    </row>
    <row r="31" spans="2:15" ht="15" thickBot="1" x14ac:dyDescent="0.25">
      <c r="B31" s="6"/>
      <c r="C31" s="4"/>
      <c r="D31" s="4"/>
      <c r="E31" s="47"/>
      <c r="F31" s="47"/>
      <c r="G31" s="47"/>
      <c r="H31" s="47"/>
      <c r="I31" s="4"/>
      <c r="J31" s="4"/>
      <c r="K31" s="4"/>
      <c r="L31" s="4"/>
      <c r="M31" s="4"/>
      <c r="N31" s="4"/>
      <c r="O31" s="5"/>
    </row>
    <row r="32" spans="2:15" ht="20.100000000000001" customHeight="1" x14ac:dyDescent="0.25">
      <c r="B32" s="18" t="s">
        <v>23</v>
      </c>
      <c r="C32" s="19"/>
      <c r="D32" s="19" t="s">
        <v>15</v>
      </c>
      <c r="E32" s="43"/>
      <c r="F32" s="43"/>
      <c r="G32" s="43"/>
      <c r="H32" s="43"/>
      <c r="I32" s="14"/>
      <c r="J32" s="14"/>
      <c r="K32" s="14"/>
      <c r="L32" s="14"/>
      <c r="M32" s="14"/>
      <c r="N32" s="14"/>
      <c r="O32" s="13"/>
    </row>
    <row r="33" spans="2:15" ht="20.100000000000001" customHeight="1" x14ac:dyDescent="0.2">
      <c r="B33" s="6"/>
      <c r="C33" s="4"/>
      <c r="D33" s="2" t="s">
        <v>16</v>
      </c>
      <c r="E33" s="48">
        <v>302.55</v>
      </c>
      <c r="F33" s="48"/>
      <c r="G33" s="48"/>
      <c r="H33" s="48"/>
      <c r="I33" s="4"/>
      <c r="J33" s="4"/>
      <c r="K33" s="4"/>
      <c r="L33" s="4"/>
      <c r="M33" s="4"/>
      <c r="N33" s="4"/>
      <c r="O33" s="5"/>
    </row>
    <row r="34" spans="2:15" ht="20.100000000000001" customHeight="1" x14ac:dyDescent="0.2">
      <c r="B34" s="6"/>
      <c r="C34" s="4"/>
      <c r="D34" s="2" t="s">
        <v>17</v>
      </c>
      <c r="E34" s="48">
        <v>0.69</v>
      </c>
      <c r="F34" s="48"/>
      <c r="G34" s="48"/>
      <c r="H34" s="48"/>
      <c r="I34" s="4"/>
      <c r="J34" s="4"/>
      <c r="K34" s="4"/>
      <c r="L34" s="4"/>
      <c r="M34" s="4"/>
      <c r="N34" s="4"/>
      <c r="O34" s="5"/>
    </row>
    <row r="35" spans="2:15" ht="20.100000000000001" customHeight="1" x14ac:dyDescent="0.2">
      <c r="B35" s="6"/>
      <c r="C35" s="4"/>
      <c r="D35" s="2" t="s">
        <v>18</v>
      </c>
      <c r="E35" s="48">
        <v>24.61</v>
      </c>
      <c r="F35" s="48"/>
      <c r="G35" s="48"/>
      <c r="H35" s="48"/>
      <c r="I35" s="4"/>
      <c r="J35" s="4"/>
      <c r="K35" s="4"/>
      <c r="L35" s="4"/>
      <c r="M35" s="4"/>
      <c r="N35" s="4"/>
      <c r="O35" s="5"/>
    </row>
    <row r="36" spans="2:15" ht="20.100000000000001" customHeight="1" x14ac:dyDescent="0.2">
      <c r="B36" s="6"/>
      <c r="C36" s="4"/>
      <c r="D36" s="2" t="s">
        <v>19</v>
      </c>
      <c r="E36" s="48">
        <v>214.34</v>
      </c>
      <c r="F36" s="48"/>
      <c r="G36" s="48"/>
      <c r="H36" s="48"/>
      <c r="I36" s="4"/>
      <c r="J36" s="4"/>
      <c r="K36" s="4"/>
      <c r="L36" s="4"/>
      <c r="M36" s="4"/>
      <c r="N36" s="4"/>
      <c r="O36" s="5"/>
    </row>
    <row r="37" spans="2:15" ht="20.100000000000001" customHeight="1" x14ac:dyDescent="0.2">
      <c r="B37" s="6"/>
      <c r="C37" s="4"/>
      <c r="D37" s="2" t="s">
        <v>20</v>
      </c>
      <c r="E37" s="48">
        <v>30.77</v>
      </c>
      <c r="F37" s="48"/>
      <c r="G37" s="48"/>
      <c r="H37" s="48"/>
      <c r="I37" s="4"/>
      <c r="J37" s="4"/>
      <c r="K37" s="4"/>
      <c r="L37" s="4"/>
      <c r="M37" s="4"/>
      <c r="N37" s="4"/>
      <c r="O37" s="5"/>
    </row>
    <row r="38" spans="2:15" ht="20.100000000000001" customHeight="1" x14ac:dyDescent="0.2">
      <c r="B38" s="6"/>
      <c r="C38" s="4"/>
      <c r="D38" s="2" t="s">
        <v>21</v>
      </c>
      <c r="E38" s="48">
        <v>8.14</v>
      </c>
      <c r="F38" s="48"/>
      <c r="G38" s="48"/>
      <c r="H38" s="48"/>
      <c r="I38" s="4"/>
      <c r="J38" s="4"/>
      <c r="K38" s="4"/>
      <c r="L38" s="4"/>
      <c r="M38" s="4"/>
      <c r="N38" s="4"/>
      <c r="O38" s="5"/>
    </row>
    <row r="39" spans="2:15" ht="20.100000000000001" customHeight="1" thickBot="1" x14ac:dyDescent="0.25">
      <c r="B39" s="7"/>
      <c r="C39" s="8"/>
      <c r="D39" s="11" t="s">
        <v>22</v>
      </c>
      <c r="E39" s="49">
        <v>16.059999999999999</v>
      </c>
      <c r="F39" s="49"/>
      <c r="G39" s="49"/>
      <c r="H39" s="49"/>
      <c r="I39" s="8"/>
      <c r="J39" s="8"/>
      <c r="K39" s="8"/>
      <c r="L39" s="8"/>
      <c r="M39" s="8"/>
      <c r="N39" s="8"/>
      <c r="O39" s="9"/>
    </row>
    <row r="40" spans="2:15" ht="15" thickBot="1" x14ac:dyDescent="0.25">
      <c r="B40" s="6"/>
      <c r="C40" s="4"/>
      <c r="D40" s="4"/>
      <c r="E40" s="47"/>
      <c r="F40" s="47"/>
      <c r="G40" s="47"/>
      <c r="H40" s="47"/>
      <c r="I40" s="4"/>
      <c r="J40" s="4"/>
      <c r="K40" s="4"/>
      <c r="L40" s="4"/>
      <c r="M40" s="4"/>
      <c r="N40" s="4"/>
      <c r="O40" s="5"/>
    </row>
    <row r="41" spans="2:15" ht="15" x14ac:dyDescent="0.25">
      <c r="B41" s="18" t="s">
        <v>28</v>
      </c>
      <c r="C41" s="19"/>
      <c r="D41" s="19" t="s">
        <v>24</v>
      </c>
      <c r="E41" s="43"/>
      <c r="F41" s="43"/>
      <c r="G41" s="43"/>
      <c r="H41" s="43"/>
      <c r="I41" s="14"/>
      <c r="J41" s="14"/>
      <c r="K41" s="14"/>
      <c r="L41" s="14"/>
      <c r="M41" s="14"/>
      <c r="N41" s="14"/>
      <c r="O41" s="13"/>
    </row>
    <row r="42" spans="2:15" ht="20.100000000000001" customHeight="1" x14ac:dyDescent="0.2">
      <c r="B42" s="6"/>
      <c r="C42" s="4"/>
      <c r="D42" s="2" t="s">
        <v>25</v>
      </c>
      <c r="E42" s="48">
        <v>214.34</v>
      </c>
      <c r="F42" s="48"/>
      <c r="G42" s="48"/>
      <c r="H42" s="48"/>
      <c r="I42" s="4"/>
      <c r="J42" s="4"/>
      <c r="K42" s="4"/>
      <c r="L42" s="4"/>
      <c r="M42" s="4"/>
      <c r="N42" s="4"/>
      <c r="O42" s="5"/>
    </row>
    <row r="43" spans="2:15" ht="20.100000000000001" customHeight="1" x14ac:dyDescent="0.2">
      <c r="B43" s="6"/>
      <c r="C43" s="4"/>
      <c r="D43" s="2" t="s">
        <v>26</v>
      </c>
      <c r="E43" s="104">
        <v>129.10319999999999</v>
      </c>
      <c r="F43" s="40"/>
      <c r="G43" s="40"/>
      <c r="H43" s="40"/>
      <c r="I43" s="4"/>
      <c r="J43" s="4"/>
      <c r="K43" s="4"/>
      <c r="L43" s="4"/>
      <c r="M43" s="4"/>
      <c r="N43" s="4"/>
      <c r="O43" s="5"/>
    </row>
    <row r="44" spans="2:15" ht="20.100000000000001" customHeight="1" x14ac:dyDescent="0.2">
      <c r="B44" s="6"/>
      <c r="C44" s="4"/>
      <c r="D44" s="2" t="s">
        <v>34</v>
      </c>
      <c r="E44" s="104">
        <v>107.586</v>
      </c>
      <c r="F44" s="40"/>
      <c r="G44" s="40"/>
      <c r="H44" s="40"/>
      <c r="I44" s="4"/>
      <c r="J44" s="4"/>
      <c r="K44" s="4"/>
      <c r="L44" s="4"/>
      <c r="M44" s="4"/>
      <c r="N44" s="4"/>
      <c r="O44" s="5"/>
    </row>
    <row r="45" spans="2:15" ht="20.100000000000001" customHeight="1" x14ac:dyDescent="0.2">
      <c r="B45" s="6"/>
      <c r="C45" s="4"/>
      <c r="D45" s="2" t="s">
        <v>108</v>
      </c>
      <c r="E45" s="104">
        <v>121.9308</v>
      </c>
      <c r="F45" s="40"/>
      <c r="G45" s="40"/>
      <c r="H45" s="40"/>
      <c r="I45" s="4"/>
      <c r="J45" s="4"/>
      <c r="K45" s="4"/>
      <c r="L45" s="4"/>
      <c r="M45" s="4"/>
      <c r="N45" s="4"/>
      <c r="O45" s="5"/>
    </row>
    <row r="46" spans="2:15" ht="20.100000000000001" customHeight="1" thickBot="1" x14ac:dyDescent="0.25">
      <c r="B46" s="7"/>
      <c r="C46" s="8"/>
      <c r="D46" s="11" t="s">
        <v>27</v>
      </c>
      <c r="E46" s="42">
        <v>6500</v>
      </c>
      <c r="F46" s="42"/>
      <c r="G46" s="42"/>
      <c r="H46" s="42"/>
      <c r="I46" s="8"/>
      <c r="J46" s="8"/>
      <c r="K46" s="8"/>
      <c r="L46" s="8"/>
      <c r="M46" s="8"/>
      <c r="N46" s="8"/>
      <c r="O46" s="9"/>
    </row>
    <row r="47" spans="2:15" ht="15" thickBot="1" x14ac:dyDescent="0.25">
      <c r="B47" s="6"/>
      <c r="C47" s="4"/>
      <c r="D47" s="4"/>
      <c r="E47" s="25"/>
      <c r="F47" s="25"/>
      <c r="G47" s="25"/>
      <c r="H47" s="25"/>
      <c r="I47" s="4"/>
      <c r="J47" s="4"/>
      <c r="K47" s="4"/>
      <c r="L47" s="4"/>
      <c r="M47" s="4"/>
      <c r="N47" s="4"/>
      <c r="O47" s="5"/>
    </row>
    <row r="48" spans="2:15" ht="15" x14ac:dyDescent="0.25">
      <c r="B48" s="18" t="s">
        <v>36</v>
      </c>
      <c r="C48" s="19"/>
      <c r="D48" s="19" t="s">
        <v>116</v>
      </c>
      <c r="E48" s="28"/>
      <c r="F48" s="28"/>
      <c r="G48" s="28"/>
      <c r="H48" s="28"/>
      <c r="I48" s="14"/>
      <c r="J48" s="14"/>
      <c r="K48" s="14"/>
      <c r="L48" s="14"/>
      <c r="M48" s="14"/>
      <c r="N48" s="14"/>
      <c r="O48" s="13"/>
    </row>
    <row r="49" spans="2:15" ht="20.100000000000001" customHeight="1" x14ac:dyDescent="0.2">
      <c r="B49" s="6"/>
      <c r="C49" s="4"/>
      <c r="D49" s="2" t="s">
        <v>107</v>
      </c>
      <c r="E49" s="23">
        <v>24</v>
      </c>
      <c r="F49" s="40"/>
      <c r="G49" s="40"/>
      <c r="H49" s="40"/>
      <c r="I49" s="4"/>
      <c r="J49" s="4"/>
      <c r="K49" s="4"/>
      <c r="L49" s="4"/>
      <c r="M49" s="4"/>
      <c r="N49" s="4"/>
      <c r="O49" s="5"/>
    </row>
    <row r="50" spans="2:15" ht="20.100000000000001" customHeight="1" x14ac:dyDescent="0.2">
      <c r="B50" s="6"/>
      <c r="C50" s="4"/>
      <c r="D50" s="2" t="s">
        <v>45</v>
      </c>
      <c r="E50" s="23">
        <v>10</v>
      </c>
      <c r="F50" s="40"/>
      <c r="G50" s="116"/>
      <c r="H50" s="40"/>
      <c r="I50" s="4"/>
      <c r="J50" s="4"/>
      <c r="K50" s="4"/>
      <c r="L50" s="4"/>
      <c r="M50" s="4"/>
      <c r="N50" s="4"/>
      <c r="O50" s="5"/>
    </row>
    <row r="51" spans="2:15" ht="20.100000000000001" customHeight="1" x14ac:dyDescent="0.2">
      <c r="B51" s="6"/>
      <c r="C51" s="4"/>
      <c r="D51" s="2" t="s">
        <v>46</v>
      </c>
      <c r="E51" s="23">
        <v>28</v>
      </c>
      <c r="F51" s="40"/>
      <c r="G51" s="116"/>
      <c r="H51" s="40"/>
      <c r="I51" s="4"/>
      <c r="J51" s="4"/>
      <c r="K51" s="4"/>
      <c r="L51" s="4"/>
      <c r="M51" s="4"/>
      <c r="N51" s="4"/>
      <c r="O51" s="5"/>
    </row>
    <row r="52" spans="2:15" ht="20.100000000000001" customHeight="1" thickBot="1" x14ac:dyDescent="0.25">
      <c r="B52" s="7"/>
      <c r="C52" s="8"/>
      <c r="D52" s="8"/>
      <c r="E52" s="29"/>
      <c r="F52" s="29"/>
      <c r="G52" s="29"/>
      <c r="H52" s="29"/>
      <c r="I52" s="8"/>
      <c r="J52" s="8"/>
      <c r="K52" s="8"/>
      <c r="L52" s="8"/>
      <c r="M52" s="8"/>
      <c r="N52" s="8"/>
      <c r="O52" s="9"/>
    </row>
    <row r="53" spans="2:15" ht="15" thickBot="1" x14ac:dyDescent="0.25">
      <c r="B53" s="6"/>
      <c r="C53" s="4"/>
      <c r="D53" s="4"/>
      <c r="E53" s="25"/>
      <c r="F53" s="25"/>
      <c r="G53" s="25"/>
      <c r="H53" s="25"/>
      <c r="I53" s="4"/>
      <c r="J53" s="4"/>
      <c r="K53" s="4"/>
      <c r="L53" s="4"/>
      <c r="M53" s="4"/>
      <c r="N53" s="4"/>
      <c r="O53" s="5"/>
    </row>
    <row r="54" spans="2:15" ht="15" x14ac:dyDescent="0.2">
      <c r="B54" s="16" t="s">
        <v>43</v>
      </c>
      <c r="C54" s="17"/>
      <c r="D54" s="17" t="s">
        <v>41</v>
      </c>
      <c r="E54" s="26"/>
      <c r="F54" s="26"/>
      <c r="G54" s="26"/>
      <c r="H54" s="26"/>
      <c r="I54" s="12"/>
      <c r="J54" s="12"/>
      <c r="K54" s="12"/>
      <c r="L54" s="12"/>
      <c r="M54" s="12"/>
      <c r="N54" s="12"/>
      <c r="O54" s="13"/>
    </row>
    <row r="55" spans="2:15" ht="30" customHeight="1" x14ac:dyDescent="0.2">
      <c r="B55" s="3"/>
      <c r="C55" s="34"/>
      <c r="D55" s="2" t="s">
        <v>104</v>
      </c>
      <c r="E55" s="30">
        <v>0.877</v>
      </c>
      <c r="F55" s="30"/>
      <c r="G55" s="30"/>
      <c r="H55" s="30"/>
      <c r="I55" s="2"/>
      <c r="J55" s="2"/>
      <c r="K55" s="2"/>
      <c r="L55" s="2"/>
      <c r="M55" s="105"/>
      <c r="N55" s="91"/>
      <c r="O55" s="5"/>
    </row>
    <row r="56" spans="2:15" ht="30" customHeight="1" x14ac:dyDescent="0.2">
      <c r="B56" s="3"/>
      <c r="C56" s="34"/>
      <c r="D56" s="2" t="s">
        <v>105</v>
      </c>
      <c r="E56" s="103">
        <v>0.01</v>
      </c>
      <c r="F56" s="30"/>
      <c r="G56" s="30"/>
      <c r="H56" s="30"/>
      <c r="I56" s="2"/>
      <c r="J56" s="2"/>
      <c r="K56" s="2"/>
      <c r="L56" s="2"/>
      <c r="M56" s="105"/>
      <c r="N56" s="91"/>
      <c r="O56" s="5"/>
    </row>
    <row r="57" spans="2:15" ht="30" customHeight="1" x14ac:dyDescent="0.2">
      <c r="B57" s="3"/>
      <c r="C57" s="34"/>
      <c r="D57" s="2" t="s">
        <v>106</v>
      </c>
      <c r="E57" s="30">
        <v>9.9400000000000002E-2</v>
      </c>
      <c r="F57" s="30"/>
      <c r="G57" s="30"/>
      <c r="H57" s="30"/>
      <c r="I57" s="2"/>
      <c r="J57" s="2"/>
      <c r="K57" s="2"/>
      <c r="L57" s="2"/>
      <c r="M57" s="105"/>
      <c r="N57" s="91"/>
      <c r="O57" s="5"/>
    </row>
    <row r="58" spans="2:15" x14ac:dyDescent="0.2">
      <c r="B58" s="3"/>
      <c r="C58" s="34"/>
      <c r="D58" s="2" t="s">
        <v>98</v>
      </c>
      <c r="E58" s="30" t="s">
        <v>297</v>
      </c>
      <c r="F58" s="30"/>
      <c r="G58" s="30"/>
      <c r="H58" s="30"/>
      <c r="I58" s="2"/>
      <c r="J58" s="2"/>
      <c r="K58" s="2"/>
      <c r="L58" s="2"/>
      <c r="M58" s="105"/>
      <c r="N58" s="91"/>
      <c r="O58" s="5"/>
    </row>
    <row r="59" spans="2:15" x14ac:dyDescent="0.2">
      <c r="B59" s="3"/>
      <c r="C59" s="34"/>
      <c r="D59" s="2" t="s">
        <v>42</v>
      </c>
      <c r="E59" s="30">
        <v>1.2500000000000001E-2</v>
      </c>
      <c r="F59" s="30"/>
      <c r="G59" s="30"/>
      <c r="H59" s="30"/>
      <c r="I59" s="2"/>
      <c r="J59" s="2"/>
      <c r="K59" s="2"/>
      <c r="L59" s="2"/>
      <c r="M59" s="105"/>
      <c r="N59" s="91"/>
      <c r="O59" s="5"/>
    </row>
    <row r="60" spans="2:15" ht="15" thickBot="1" x14ac:dyDescent="0.25">
      <c r="B60" s="7"/>
      <c r="C60" s="8"/>
      <c r="D60" s="8"/>
      <c r="E60" s="29"/>
      <c r="F60" s="29"/>
      <c r="G60" s="29"/>
      <c r="H60" s="29"/>
      <c r="I60" s="8"/>
      <c r="J60" s="8"/>
      <c r="K60" s="8"/>
      <c r="L60" s="8"/>
      <c r="M60" s="8"/>
      <c r="N60" s="8"/>
      <c r="O60" s="9"/>
    </row>
    <row r="61" spans="2:15" ht="30" customHeight="1" x14ac:dyDescent="0.25">
      <c r="B61" s="18" t="s">
        <v>44</v>
      </c>
      <c r="C61" s="19"/>
      <c r="D61" s="19" t="s">
        <v>29</v>
      </c>
      <c r="E61" s="27"/>
      <c r="F61" s="27"/>
      <c r="G61" s="27"/>
      <c r="H61" s="27"/>
      <c r="I61" s="14"/>
      <c r="J61" s="14"/>
      <c r="K61" s="14"/>
      <c r="L61" s="14"/>
      <c r="M61" s="14"/>
      <c r="N61" s="14"/>
      <c r="O61" s="13"/>
    </row>
    <row r="62" spans="2:15" ht="30" customHeight="1" x14ac:dyDescent="0.2">
      <c r="B62" s="6"/>
      <c r="C62" s="4"/>
      <c r="D62" s="34" t="s">
        <v>111</v>
      </c>
      <c r="E62" s="23">
        <v>114.12</v>
      </c>
      <c r="F62" s="40"/>
      <c r="G62" s="40"/>
      <c r="H62" s="40"/>
      <c r="I62" s="4"/>
      <c r="J62" s="4"/>
      <c r="K62" s="4"/>
      <c r="L62" s="4"/>
      <c r="M62" s="4"/>
      <c r="N62" s="4"/>
      <c r="O62" s="5"/>
    </row>
    <row r="63" spans="2:15" ht="39.950000000000003" customHeight="1" x14ac:dyDescent="0.2">
      <c r="B63" s="6"/>
      <c r="C63" s="4"/>
      <c r="D63" s="34" t="s">
        <v>112</v>
      </c>
      <c r="E63" s="23">
        <v>88.19</v>
      </c>
      <c r="F63" s="40"/>
      <c r="G63" s="40"/>
      <c r="H63" s="40"/>
      <c r="I63" s="4"/>
      <c r="J63" s="4"/>
      <c r="K63" s="4"/>
      <c r="L63" s="4"/>
      <c r="M63" s="4"/>
      <c r="N63" s="4"/>
      <c r="O63" s="5"/>
    </row>
    <row r="64" spans="2:15" ht="33.75" customHeight="1" x14ac:dyDescent="0.2">
      <c r="B64" s="6"/>
      <c r="C64" s="4"/>
      <c r="D64" s="34" t="s">
        <v>113</v>
      </c>
      <c r="E64" s="23">
        <f>+E62-E63</f>
        <v>25.930000000000007</v>
      </c>
      <c r="F64" s="40"/>
      <c r="G64" s="40"/>
      <c r="H64" s="40"/>
      <c r="I64" s="4"/>
      <c r="J64" s="4"/>
      <c r="K64" s="4"/>
      <c r="L64" s="4"/>
      <c r="M64" s="4"/>
      <c r="N64" s="4"/>
      <c r="O64" s="5"/>
    </row>
    <row r="65" spans="2:15" ht="27.75" customHeight="1" x14ac:dyDescent="0.2">
      <c r="B65" s="6"/>
      <c r="C65" s="52"/>
      <c r="D65" s="53" t="s">
        <v>239</v>
      </c>
      <c r="E65" s="114">
        <v>28.81</v>
      </c>
      <c r="F65" s="90"/>
      <c r="G65" s="90"/>
      <c r="H65" s="90"/>
      <c r="I65" s="4"/>
      <c r="J65" s="4"/>
      <c r="K65" s="4"/>
      <c r="L65" s="4"/>
      <c r="M65" s="4"/>
      <c r="N65" s="4"/>
      <c r="O65" s="5"/>
    </row>
    <row r="66" spans="2:15" ht="27" customHeight="1" thickBot="1" x14ac:dyDescent="0.25">
      <c r="B66" s="7"/>
      <c r="C66" s="54"/>
      <c r="D66" s="55" t="s">
        <v>240</v>
      </c>
      <c r="E66" s="115">
        <f>E65/E64</f>
        <v>1.1110682607018894</v>
      </c>
      <c r="F66" s="75"/>
      <c r="G66" s="75"/>
      <c r="H66" s="75"/>
      <c r="I66" s="8"/>
      <c r="J66" s="8"/>
      <c r="K66" s="8"/>
      <c r="L66" s="8"/>
      <c r="M66" s="8"/>
      <c r="N66" s="8"/>
      <c r="O66" s="9"/>
    </row>
    <row r="67" spans="2:15" ht="60" customHeight="1" x14ac:dyDescent="0.25">
      <c r="B67" s="50" t="s">
        <v>109</v>
      </c>
      <c r="C67" s="51"/>
      <c r="D67" s="51" t="s">
        <v>37</v>
      </c>
      <c r="E67" s="47"/>
      <c r="F67" s="47"/>
      <c r="G67" s="47"/>
      <c r="H67" s="47"/>
      <c r="I67" s="4"/>
      <c r="J67" s="4"/>
      <c r="K67" s="4"/>
      <c r="L67" s="4"/>
      <c r="M67" s="4"/>
      <c r="N67" s="4"/>
      <c r="O67" s="5"/>
    </row>
    <row r="68" spans="2:15" x14ac:dyDescent="0.2">
      <c r="B68" s="6"/>
      <c r="C68" s="4"/>
      <c r="D68" s="4"/>
      <c r="E68" s="25"/>
      <c r="F68" s="47"/>
      <c r="G68" s="47"/>
      <c r="H68" s="47"/>
      <c r="I68" s="4"/>
      <c r="J68" s="4"/>
      <c r="K68" s="4"/>
      <c r="L68" s="4"/>
      <c r="M68" s="4"/>
      <c r="N68" s="4"/>
      <c r="O68" s="5"/>
    </row>
    <row r="69" spans="2:15" x14ac:dyDescent="0.2">
      <c r="B69" s="6"/>
      <c r="C69" s="4"/>
      <c r="D69" s="2" t="s">
        <v>99</v>
      </c>
      <c r="E69" s="112">
        <v>121.22</v>
      </c>
      <c r="F69" s="76"/>
      <c r="G69" s="76"/>
      <c r="H69" s="76"/>
      <c r="I69" s="4"/>
      <c r="J69" s="4"/>
      <c r="K69" s="4"/>
      <c r="L69" s="4"/>
      <c r="M69" s="4"/>
      <c r="N69" s="4"/>
      <c r="O69" s="5"/>
    </row>
    <row r="70" spans="2:15" ht="35.25" customHeight="1" x14ac:dyDescent="0.2">
      <c r="B70" s="6"/>
      <c r="C70" s="4"/>
      <c r="D70" s="2" t="s">
        <v>38</v>
      </c>
      <c r="E70" s="112">
        <v>92.43</v>
      </c>
      <c r="F70" s="76"/>
      <c r="G70" s="76"/>
      <c r="H70" s="76"/>
      <c r="I70" s="4"/>
      <c r="J70" s="4"/>
      <c r="K70" s="4"/>
      <c r="L70" s="4"/>
      <c r="M70" s="4"/>
      <c r="N70" s="4"/>
      <c r="O70" s="5"/>
    </row>
    <row r="71" spans="2:15" ht="39" customHeight="1" thickBot="1" x14ac:dyDescent="0.25">
      <c r="B71" s="7"/>
      <c r="C71" s="8"/>
      <c r="D71" s="11" t="s">
        <v>289</v>
      </c>
      <c r="E71" s="113">
        <v>121</v>
      </c>
      <c r="F71" s="77"/>
      <c r="G71" s="77"/>
      <c r="H71" s="77"/>
      <c r="I71" s="8"/>
      <c r="J71" s="8"/>
      <c r="K71" s="8"/>
      <c r="L71" s="8"/>
      <c r="M71" s="8"/>
      <c r="N71" s="8"/>
      <c r="O71" s="9"/>
    </row>
    <row r="72" spans="2:15" ht="15" thickBot="1" x14ac:dyDescent="0.25">
      <c r="B72" s="6"/>
      <c r="C72" s="4"/>
      <c r="D72" s="4"/>
      <c r="E72" s="25"/>
      <c r="F72" s="25"/>
      <c r="G72" s="25"/>
      <c r="H72" s="25"/>
      <c r="I72" s="4"/>
      <c r="J72" s="4"/>
      <c r="K72" s="4"/>
      <c r="L72" s="4"/>
      <c r="M72" s="4"/>
      <c r="N72" s="4"/>
      <c r="O72" s="5"/>
    </row>
    <row r="73" spans="2:15" ht="15" x14ac:dyDescent="0.25">
      <c r="B73" s="22" t="s">
        <v>110</v>
      </c>
      <c r="C73" s="36"/>
      <c r="D73" s="119" t="s">
        <v>30</v>
      </c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1"/>
    </row>
    <row r="74" spans="2:15" s="111" customFormat="1" ht="45" x14ac:dyDescent="0.25">
      <c r="B74" s="137" t="s">
        <v>117</v>
      </c>
      <c r="C74" s="138" t="s">
        <v>39</v>
      </c>
      <c r="D74" s="139" t="s">
        <v>290</v>
      </c>
      <c r="E74" s="138" t="s">
        <v>31</v>
      </c>
      <c r="F74" s="130" t="s">
        <v>114</v>
      </c>
      <c r="G74" s="141"/>
      <c r="H74" s="141"/>
      <c r="I74" s="109" t="s">
        <v>32</v>
      </c>
      <c r="J74" s="109" t="s">
        <v>288</v>
      </c>
      <c r="K74" s="109" t="s">
        <v>115</v>
      </c>
      <c r="L74" s="109" t="s">
        <v>33</v>
      </c>
      <c r="M74" s="110" t="s">
        <v>324</v>
      </c>
      <c r="N74" s="110" t="s">
        <v>325</v>
      </c>
      <c r="O74" s="143" t="s">
        <v>100</v>
      </c>
    </row>
    <row r="75" spans="2:15" s="111" customFormat="1" ht="15" x14ac:dyDescent="0.25">
      <c r="B75" s="137"/>
      <c r="C75" s="138"/>
      <c r="D75" s="140"/>
      <c r="E75" s="138"/>
      <c r="F75" s="109" t="s">
        <v>291</v>
      </c>
      <c r="G75" s="109" t="s">
        <v>292</v>
      </c>
      <c r="H75" s="109" t="s">
        <v>293</v>
      </c>
      <c r="I75" s="109" t="s">
        <v>287</v>
      </c>
      <c r="J75" s="109" t="s">
        <v>287</v>
      </c>
      <c r="K75" s="109" t="s">
        <v>286</v>
      </c>
      <c r="L75" s="109" t="s">
        <v>281</v>
      </c>
      <c r="M75" s="130" t="s">
        <v>285</v>
      </c>
      <c r="N75" s="131"/>
      <c r="O75" s="144"/>
    </row>
    <row r="76" spans="2:15" ht="15" customHeight="1" x14ac:dyDescent="0.2">
      <c r="B76" s="128" t="s">
        <v>118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36"/>
    </row>
    <row r="77" spans="2:15" ht="15" customHeight="1" x14ac:dyDescent="0.25">
      <c r="B77" s="156">
        <v>1</v>
      </c>
      <c r="C77" s="155" t="s">
        <v>321</v>
      </c>
      <c r="D77" s="155" t="s">
        <v>305</v>
      </c>
      <c r="E77" s="157">
        <v>1</v>
      </c>
      <c r="F77" s="157">
        <v>55</v>
      </c>
      <c r="G77" s="157">
        <v>50</v>
      </c>
      <c r="H77" s="157">
        <v>1.5</v>
      </c>
      <c r="I77" s="158">
        <v>4.5</v>
      </c>
      <c r="J77" s="158">
        <v>3</v>
      </c>
      <c r="K77" s="159">
        <v>1744.1860465116279</v>
      </c>
      <c r="L77" s="160">
        <v>6.42</v>
      </c>
      <c r="M77" s="155">
        <v>22.695767</v>
      </c>
      <c r="N77" s="155">
        <v>82.26876</v>
      </c>
      <c r="O77" s="161">
        <v>5</v>
      </c>
    </row>
    <row r="78" spans="2:15" ht="15" customHeight="1" x14ac:dyDescent="0.25">
      <c r="B78" s="156">
        <v>2</v>
      </c>
      <c r="C78" s="155" t="s">
        <v>321</v>
      </c>
      <c r="D78" s="155" t="s">
        <v>306</v>
      </c>
      <c r="E78" s="157">
        <v>1</v>
      </c>
      <c r="F78" s="157">
        <v>55</v>
      </c>
      <c r="G78" s="157">
        <v>50</v>
      </c>
      <c r="H78" s="157">
        <v>1.5</v>
      </c>
      <c r="I78" s="158">
        <v>4.78</v>
      </c>
      <c r="J78" s="158">
        <v>3.28</v>
      </c>
      <c r="K78" s="159">
        <v>1906.9767441860465</v>
      </c>
      <c r="L78" s="160">
        <v>6.42</v>
      </c>
      <c r="M78" s="155">
        <v>22.692550000000001</v>
      </c>
      <c r="N78" s="155">
        <v>82.268879999999996</v>
      </c>
      <c r="O78" s="161">
        <v>5</v>
      </c>
    </row>
    <row r="79" spans="2:15" ht="15" customHeight="1" x14ac:dyDescent="0.25">
      <c r="B79" s="156">
        <v>3</v>
      </c>
      <c r="C79" s="155" t="s">
        <v>322</v>
      </c>
      <c r="D79" s="155" t="s">
        <v>307</v>
      </c>
      <c r="E79" s="157">
        <v>1</v>
      </c>
      <c r="F79" s="157">
        <v>20</v>
      </c>
      <c r="G79" s="157">
        <v>20</v>
      </c>
      <c r="H79" s="157">
        <v>3</v>
      </c>
      <c r="I79" s="158">
        <v>1</v>
      </c>
      <c r="J79" s="158">
        <v>0.8</v>
      </c>
      <c r="K79" s="159">
        <v>465.11627906976747</v>
      </c>
      <c r="L79" s="160">
        <v>1.5</v>
      </c>
      <c r="M79" s="155">
        <v>22.696439999999999</v>
      </c>
      <c r="N79" s="155">
        <v>82.263335999999995</v>
      </c>
      <c r="O79" s="161">
        <v>1</v>
      </c>
    </row>
    <row r="80" spans="2:15" ht="15" customHeight="1" x14ac:dyDescent="0.25">
      <c r="B80" s="156">
        <v>4</v>
      </c>
      <c r="C80" s="155" t="s">
        <v>322</v>
      </c>
      <c r="D80" s="155" t="s">
        <v>308</v>
      </c>
      <c r="E80" s="157">
        <v>1</v>
      </c>
      <c r="F80" s="157">
        <v>20</v>
      </c>
      <c r="G80" s="157">
        <v>20</v>
      </c>
      <c r="H80" s="157">
        <v>3</v>
      </c>
      <c r="I80" s="158">
        <v>1</v>
      </c>
      <c r="J80" s="158">
        <v>0.8</v>
      </c>
      <c r="K80" s="159">
        <v>465.11627906976747</v>
      </c>
      <c r="L80" s="160">
        <v>1.5</v>
      </c>
      <c r="M80" s="155">
        <v>22.69098</v>
      </c>
      <c r="N80" s="155">
        <v>82.269896000000003</v>
      </c>
      <c r="O80" s="161">
        <v>1</v>
      </c>
    </row>
    <row r="81" spans="2:15" ht="15" customHeight="1" x14ac:dyDescent="0.25">
      <c r="B81" s="156">
        <v>5</v>
      </c>
      <c r="C81" s="155" t="s">
        <v>322</v>
      </c>
      <c r="D81" s="155" t="s">
        <v>309</v>
      </c>
      <c r="E81" s="157">
        <v>1</v>
      </c>
      <c r="F81" s="157">
        <v>20</v>
      </c>
      <c r="G81" s="157">
        <v>20</v>
      </c>
      <c r="H81" s="157">
        <v>3</v>
      </c>
      <c r="I81" s="158">
        <v>1</v>
      </c>
      <c r="J81" s="158">
        <v>0.8</v>
      </c>
      <c r="K81" s="159">
        <v>465.11627906976747</v>
      </c>
      <c r="L81" s="160">
        <v>1.5</v>
      </c>
      <c r="M81" s="155">
        <v>22.69877</v>
      </c>
      <c r="N81" s="155">
        <v>82.260980000000004</v>
      </c>
      <c r="O81" s="161">
        <v>1</v>
      </c>
    </row>
    <row r="82" spans="2:15" ht="15" customHeight="1" x14ac:dyDescent="0.25">
      <c r="B82" s="156">
        <v>6</v>
      </c>
      <c r="C82" s="155" t="s">
        <v>322</v>
      </c>
      <c r="D82" s="155" t="s">
        <v>310</v>
      </c>
      <c r="E82" s="157">
        <v>1</v>
      </c>
      <c r="F82" s="157">
        <v>20</v>
      </c>
      <c r="G82" s="157">
        <v>20</v>
      </c>
      <c r="H82" s="157">
        <v>3</v>
      </c>
      <c r="I82" s="158">
        <v>1</v>
      </c>
      <c r="J82" s="158">
        <v>0.9</v>
      </c>
      <c r="K82" s="159">
        <v>523.25581395348843</v>
      </c>
      <c r="L82" s="160">
        <v>1.5</v>
      </c>
      <c r="M82" s="155">
        <v>22.697649999999999</v>
      </c>
      <c r="N82" s="155">
        <v>82.267870000000002</v>
      </c>
      <c r="O82" s="161">
        <v>1</v>
      </c>
    </row>
    <row r="83" spans="2:15" ht="15" customHeight="1" x14ac:dyDescent="0.25">
      <c r="B83" s="156">
        <v>7</v>
      </c>
      <c r="C83" s="155" t="s">
        <v>224</v>
      </c>
      <c r="D83" s="155" t="s">
        <v>311</v>
      </c>
      <c r="E83" s="157">
        <v>1</v>
      </c>
      <c r="F83" s="157"/>
      <c r="G83" s="157">
        <v>6</v>
      </c>
      <c r="H83" s="157">
        <v>9</v>
      </c>
      <c r="I83" s="158">
        <v>1.97</v>
      </c>
      <c r="J83" s="158">
        <v>0.78</v>
      </c>
      <c r="K83" s="159">
        <v>453.48837209302326</v>
      </c>
      <c r="L83" s="160">
        <v>2.0299999999999998</v>
      </c>
      <c r="M83" s="155">
        <v>22.697686000000001</v>
      </c>
      <c r="N83" s="155">
        <v>82.267669999999995</v>
      </c>
      <c r="O83" s="161">
        <v>1</v>
      </c>
    </row>
    <row r="84" spans="2:15" ht="15" customHeight="1" x14ac:dyDescent="0.25">
      <c r="B84" s="156">
        <v>8</v>
      </c>
      <c r="C84" s="155" t="s">
        <v>224</v>
      </c>
      <c r="D84" s="155" t="s">
        <v>312</v>
      </c>
      <c r="E84" s="157">
        <v>1</v>
      </c>
      <c r="F84" s="157"/>
      <c r="G84" s="157">
        <v>6</v>
      </c>
      <c r="H84" s="157">
        <v>9</v>
      </c>
      <c r="I84" s="158">
        <v>1.97</v>
      </c>
      <c r="J84" s="158">
        <v>0.78</v>
      </c>
      <c r="K84" s="159">
        <v>453.48837209302326</v>
      </c>
      <c r="L84" s="160">
        <v>2.0299999999999998</v>
      </c>
      <c r="M84" s="155">
        <v>22.697676000000001</v>
      </c>
      <c r="N84" s="155">
        <v>82.264560000000003</v>
      </c>
      <c r="O84" s="161">
        <v>1</v>
      </c>
    </row>
    <row r="85" spans="2:15" ht="15" customHeight="1" x14ac:dyDescent="0.25">
      <c r="B85" s="156">
        <v>9</v>
      </c>
      <c r="C85" s="155" t="s">
        <v>224</v>
      </c>
      <c r="D85" s="155" t="s">
        <v>313</v>
      </c>
      <c r="E85" s="157">
        <v>1</v>
      </c>
      <c r="F85" s="157"/>
      <c r="G85" s="157">
        <v>6</v>
      </c>
      <c r="H85" s="157">
        <v>9</v>
      </c>
      <c r="I85" s="158">
        <v>1.97</v>
      </c>
      <c r="J85" s="158">
        <v>0.78</v>
      </c>
      <c r="K85" s="159">
        <v>453.48837209302326</v>
      </c>
      <c r="L85" s="160">
        <v>2.0299999999999998</v>
      </c>
      <c r="M85" s="155">
        <v>22.69764</v>
      </c>
      <c r="N85" s="155">
        <v>82.26876</v>
      </c>
      <c r="O85" s="161">
        <v>1</v>
      </c>
    </row>
    <row r="86" spans="2:15" ht="15" customHeight="1" x14ac:dyDescent="0.25">
      <c r="B86" s="156">
        <v>10</v>
      </c>
      <c r="C86" s="155" t="s">
        <v>224</v>
      </c>
      <c r="D86" s="155" t="s">
        <v>314</v>
      </c>
      <c r="E86" s="157">
        <v>1</v>
      </c>
      <c r="F86" s="157"/>
      <c r="G86" s="157">
        <v>6</v>
      </c>
      <c r="H86" s="157">
        <v>9</v>
      </c>
      <c r="I86" s="158">
        <v>1.97</v>
      </c>
      <c r="J86" s="158">
        <v>0.78</v>
      </c>
      <c r="K86" s="159">
        <v>453.48837209302326</v>
      </c>
      <c r="L86" s="160">
        <v>2.0299999999999998</v>
      </c>
      <c r="M86" s="155">
        <v>22.69764</v>
      </c>
      <c r="N86" s="155">
        <v>82.269760000000005</v>
      </c>
      <c r="O86" s="161">
        <v>1</v>
      </c>
    </row>
    <row r="87" spans="2:15" ht="15" customHeight="1" x14ac:dyDescent="0.25">
      <c r="B87" s="156">
        <v>11</v>
      </c>
      <c r="C87" s="155" t="s">
        <v>224</v>
      </c>
      <c r="D87" s="155" t="s">
        <v>315</v>
      </c>
      <c r="E87" s="157">
        <v>1</v>
      </c>
      <c r="F87" s="157"/>
      <c r="G87" s="157">
        <v>6</v>
      </c>
      <c r="H87" s="157">
        <v>9</v>
      </c>
      <c r="I87" s="158">
        <v>1.97468</v>
      </c>
      <c r="J87" s="158">
        <v>0.78987200000000002</v>
      </c>
      <c r="K87" s="159">
        <v>459.22790697674418</v>
      </c>
      <c r="L87" s="160">
        <v>2.0299999999999998</v>
      </c>
      <c r="M87" s="155">
        <v>22.696870000000001</v>
      </c>
      <c r="N87" s="155">
        <v>82.268767999999994</v>
      </c>
      <c r="O87" s="161">
        <v>1</v>
      </c>
    </row>
    <row r="88" spans="2:15" ht="15" customHeight="1" x14ac:dyDescent="0.25">
      <c r="B88" s="156">
        <v>12</v>
      </c>
      <c r="C88" s="155" t="s">
        <v>323</v>
      </c>
      <c r="D88" s="155" t="s">
        <v>316</v>
      </c>
      <c r="E88" s="157">
        <v>1</v>
      </c>
      <c r="F88" s="157">
        <v>55</v>
      </c>
      <c r="G88" s="157">
        <v>50</v>
      </c>
      <c r="H88" s="157">
        <v>3</v>
      </c>
      <c r="I88" s="158">
        <v>8.8411200000000001</v>
      </c>
      <c r="J88" s="158">
        <v>7.9570079999999992</v>
      </c>
      <c r="K88" s="159">
        <v>4626.1674418604644</v>
      </c>
      <c r="L88" s="160">
        <v>12.37</v>
      </c>
      <c r="M88" s="155">
        <v>22.696565</v>
      </c>
      <c r="N88" s="155">
        <v>82.2656676</v>
      </c>
      <c r="O88" s="161">
        <v>5</v>
      </c>
    </row>
    <row r="89" spans="2:15" ht="15" customHeight="1" x14ac:dyDescent="0.25">
      <c r="B89" s="156">
        <v>13</v>
      </c>
      <c r="C89" s="155" t="s">
        <v>224</v>
      </c>
      <c r="D89" s="155" t="s">
        <v>317</v>
      </c>
      <c r="E89" s="157">
        <v>1</v>
      </c>
      <c r="F89" s="157"/>
      <c r="G89" s="157">
        <v>6</v>
      </c>
      <c r="H89" s="157">
        <v>9</v>
      </c>
      <c r="I89" s="158">
        <v>1.97468</v>
      </c>
      <c r="J89" s="158">
        <v>0.78987200000000002</v>
      </c>
      <c r="K89" s="159">
        <v>459.22790697674418</v>
      </c>
      <c r="L89" s="160">
        <v>2.0299999999999998</v>
      </c>
      <c r="M89" s="155">
        <v>22.696750000000002</v>
      </c>
      <c r="N89" s="155">
        <v>82.263660000000002</v>
      </c>
      <c r="O89" s="161">
        <v>1</v>
      </c>
    </row>
    <row r="90" spans="2:15" ht="15" customHeight="1" x14ac:dyDescent="0.25">
      <c r="B90" s="156">
        <v>14</v>
      </c>
      <c r="C90" s="155" t="s">
        <v>321</v>
      </c>
      <c r="D90" s="155" t="s">
        <v>318</v>
      </c>
      <c r="E90" s="157">
        <v>1</v>
      </c>
      <c r="F90" s="157">
        <v>55</v>
      </c>
      <c r="G90" s="157">
        <v>50</v>
      </c>
      <c r="H90" s="157">
        <v>1.5</v>
      </c>
      <c r="I90" s="158">
        <v>8.1721699999999995</v>
      </c>
      <c r="J90" s="158">
        <v>7.3549529999999992</v>
      </c>
      <c r="K90" s="159">
        <v>4276.1354651162783</v>
      </c>
      <c r="L90" s="160">
        <v>6.42</v>
      </c>
      <c r="M90" s="155">
        <v>22.696777999999998</v>
      </c>
      <c r="N90" s="155">
        <v>82.268787000000003</v>
      </c>
      <c r="O90" s="161">
        <v>5</v>
      </c>
    </row>
    <row r="91" spans="2:15" ht="15" customHeight="1" x14ac:dyDescent="0.25">
      <c r="B91" s="156">
        <v>15</v>
      </c>
      <c r="C91" s="155" t="s">
        <v>321</v>
      </c>
      <c r="D91" s="155" t="s">
        <v>319</v>
      </c>
      <c r="E91" s="157">
        <v>1</v>
      </c>
      <c r="F91" s="157">
        <v>55</v>
      </c>
      <c r="G91" s="157">
        <v>50</v>
      </c>
      <c r="H91" s="157">
        <v>1.5</v>
      </c>
      <c r="I91" s="158">
        <v>8.1721699999999995</v>
      </c>
      <c r="J91" s="158">
        <v>7.3549529999999992</v>
      </c>
      <c r="K91" s="159">
        <v>4276.1354651162783</v>
      </c>
      <c r="L91" s="160">
        <v>6.42</v>
      </c>
      <c r="M91" s="155">
        <v>22.690987</v>
      </c>
      <c r="N91" s="155">
        <v>82.266766000000004</v>
      </c>
      <c r="O91" s="161">
        <v>5</v>
      </c>
    </row>
    <row r="92" spans="2:15" ht="15" customHeight="1" x14ac:dyDescent="0.25">
      <c r="B92" s="156">
        <v>16</v>
      </c>
      <c r="C92" s="155" t="s">
        <v>322</v>
      </c>
      <c r="D92" s="155" t="s">
        <v>307</v>
      </c>
      <c r="E92" s="157">
        <v>1</v>
      </c>
      <c r="F92" s="157">
        <v>20</v>
      </c>
      <c r="G92" s="157">
        <v>20</v>
      </c>
      <c r="H92" s="157">
        <v>3</v>
      </c>
      <c r="I92" s="158">
        <v>1.28853</v>
      </c>
      <c r="J92" s="158">
        <v>1.1596769999999998</v>
      </c>
      <c r="K92" s="159">
        <v>674.23081395348834</v>
      </c>
      <c r="L92" s="160">
        <v>1.5</v>
      </c>
      <c r="M92" s="155">
        <v>22.694320000000001</v>
      </c>
      <c r="N92" s="155">
        <v>82.261330000000001</v>
      </c>
      <c r="O92" s="161">
        <v>1</v>
      </c>
    </row>
    <row r="93" spans="2:15" ht="15" customHeight="1" x14ac:dyDescent="0.25">
      <c r="B93" s="156">
        <v>17</v>
      </c>
      <c r="C93" s="155" t="s">
        <v>322</v>
      </c>
      <c r="D93" s="155" t="s">
        <v>320</v>
      </c>
      <c r="E93" s="157">
        <v>1</v>
      </c>
      <c r="F93" s="157">
        <v>20</v>
      </c>
      <c r="G93" s="157">
        <v>20</v>
      </c>
      <c r="H93" s="157">
        <v>3</v>
      </c>
      <c r="I93" s="158">
        <v>1.29</v>
      </c>
      <c r="J93" s="158">
        <v>1.161</v>
      </c>
      <c r="K93" s="159">
        <v>675</v>
      </c>
      <c r="L93" s="160">
        <v>1.5</v>
      </c>
      <c r="M93" s="155">
        <v>22.695650000000001</v>
      </c>
      <c r="N93" s="155">
        <v>82.266450000000006</v>
      </c>
      <c r="O93" s="161">
        <v>1</v>
      </c>
    </row>
    <row r="94" spans="2:15" ht="15" customHeight="1" x14ac:dyDescent="0.25">
      <c r="B94" s="156">
        <v>18</v>
      </c>
      <c r="C94" s="155" t="s">
        <v>322</v>
      </c>
      <c r="D94" s="155" t="s">
        <v>326</v>
      </c>
      <c r="E94" s="157">
        <v>1</v>
      </c>
      <c r="F94" s="157">
        <v>20</v>
      </c>
      <c r="G94" s="157">
        <v>20</v>
      </c>
      <c r="H94" s="157">
        <v>3</v>
      </c>
      <c r="I94" s="158">
        <v>1.49</v>
      </c>
      <c r="J94" s="158">
        <v>1.32</v>
      </c>
      <c r="K94" s="159">
        <v>694.73684210526324</v>
      </c>
      <c r="L94" s="160">
        <v>1.5</v>
      </c>
      <c r="M94" s="155">
        <v>22.693000000000001</v>
      </c>
      <c r="N94" s="155">
        <v>82.310483000000005</v>
      </c>
      <c r="O94" s="161">
        <v>1</v>
      </c>
    </row>
    <row r="95" spans="2:15" ht="15" customHeight="1" x14ac:dyDescent="0.25">
      <c r="B95" s="156">
        <v>19</v>
      </c>
      <c r="C95" s="155" t="s">
        <v>322</v>
      </c>
      <c r="D95" s="155" t="s">
        <v>327</v>
      </c>
      <c r="E95" s="157">
        <v>1</v>
      </c>
      <c r="F95" s="157">
        <v>20</v>
      </c>
      <c r="G95" s="157">
        <v>20</v>
      </c>
      <c r="H95" s="157">
        <v>3</v>
      </c>
      <c r="I95" s="158">
        <v>1.49</v>
      </c>
      <c r="J95" s="158">
        <v>1.32</v>
      </c>
      <c r="K95" s="159">
        <v>694.73684210526324</v>
      </c>
      <c r="L95" s="160">
        <v>1.5</v>
      </c>
      <c r="M95" s="155">
        <v>22.701456</v>
      </c>
      <c r="N95" s="155">
        <v>82.335400000000007</v>
      </c>
      <c r="O95" s="161">
        <v>1</v>
      </c>
    </row>
    <row r="96" spans="2:15" ht="15" customHeight="1" x14ac:dyDescent="0.25">
      <c r="B96" s="156">
        <v>20</v>
      </c>
      <c r="C96" s="155" t="s">
        <v>381</v>
      </c>
      <c r="D96" s="155" t="s">
        <v>328</v>
      </c>
      <c r="E96" s="157">
        <v>1</v>
      </c>
      <c r="F96" s="157">
        <v>60</v>
      </c>
      <c r="G96" s="157">
        <v>60</v>
      </c>
      <c r="H96" s="157"/>
      <c r="I96" s="158">
        <v>0.27</v>
      </c>
      <c r="J96" s="158">
        <v>0.23</v>
      </c>
      <c r="K96" s="159">
        <v>121.05263157894737</v>
      </c>
      <c r="L96" s="155">
        <v>0.24</v>
      </c>
      <c r="M96" s="155">
        <v>22.69145</v>
      </c>
      <c r="N96" s="155">
        <v>82.274000000000001</v>
      </c>
      <c r="O96" s="161">
        <v>1</v>
      </c>
    </row>
    <row r="97" spans="2:15" ht="15" customHeight="1" x14ac:dyDescent="0.25">
      <c r="B97" s="156">
        <v>21</v>
      </c>
      <c r="C97" s="155" t="s">
        <v>381</v>
      </c>
      <c r="D97" s="155" t="s">
        <v>329</v>
      </c>
      <c r="E97" s="157">
        <v>1</v>
      </c>
      <c r="F97" s="157">
        <v>60</v>
      </c>
      <c r="G97" s="157">
        <v>60</v>
      </c>
      <c r="H97" s="157"/>
      <c r="I97" s="158">
        <v>0.27</v>
      </c>
      <c r="J97" s="158">
        <v>0.23</v>
      </c>
      <c r="K97" s="159">
        <v>121.05263157894737</v>
      </c>
      <c r="L97" s="155">
        <v>2.2229999999999999</v>
      </c>
      <c r="M97" s="155">
        <v>22.691497999999999</v>
      </c>
      <c r="N97" s="155">
        <v>82.278000000000006</v>
      </c>
      <c r="O97" s="161">
        <v>1</v>
      </c>
    </row>
    <row r="98" spans="2:15" ht="15" customHeight="1" x14ac:dyDescent="0.25">
      <c r="B98" s="156">
        <v>22</v>
      </c>
      <c r="C98" s="155" t="s">
        <v>382</v>
      </c>
      <c r="D98" s="155" t="s">
        <v>330</v>
      </c>
      <c r="E98" s="157">
        <v>1</v>
      </c>
      <c r="F98" s="157"/>
      <c r="G98" s="157">
        <v>6</v>
      </c>
      <c r="H98" s="157">
        <v>9</v>
      </c>
      <c r="I98" s="158">
        <v>2.1</v>
      </c>
      <c r="J98" s="158">
        <v>0.64</v>
      </c>
      <c r="K98" s="159">
        <v>336.84210526315792</v>
      </c>
      <c r="L98" s="160">
        <v>2.0299999999999998</v>
      </c>
      <c r="M98" s="155">
        <v>22.694980000000001</v>
      </c>
      <c r="N98" s="155">
        <v>82.271545000000003</v>
      </c>
      <c r="O98" s="161">
        <v>1</v>
      </c>
    </row>
    <row r="99" spans="2:15" ht="15" customHeight="1" x14ac:dyDescent="0.25">
      <c r="B99" s="156">
        <v>23</v>
      </c>
      <c r="C99" s="155" t="s">
        <v>381</v>
      </c>
      <c r="D99" s="155" t="s">
        <v>331</v>
      </c>
      <c r="E99" s="157">
        <v>1</v>
      </c>
      <c r="F99" s="157">
        <v>60</v>
      </c>
      <c r="G99" s="157">
        <v>60</v>
      </c>
      <c r="H99" s="157"/>
      <c r="I99" s="158">
        <v>0.27</v>
      </c>
      <c r="J99" s="158">
        <v>0.23</v>
      </c>
      <c r="K99" s="159">
        <v>121.05263157894737</v>
      </c>
      <c r="L99" s="155">
        <v>0.49</v>
      </c>
      <c r="M99" s="155">
        <v>22.695243000000001</v>
      </c>
      <c r="N99" s="155">
        <v>82.275760000000005</v>
      </c>
      <c r="O99" s="161">
        <v>1</v>
      </c>
    </row>
    <row r="100" spans="2:15" ht="15" customHeight="1" x14ac:dyDescent="0.25">
      <c r="B100" s="156">
        <v>24</v>
      </c>
      <c r="C100" s="155" t="s">
        <v>381</v>
      </c>
      <c r="D100" s="155" t="s">
        <v>332</v>
      </c>
      <c r="E100" s="157">
        <v>1</v>
      </c>
      <c r="F100" s="157">
        <v>60</v>
      </c>
      <c r="G100" s="157">
        <v>60</v>
      </c>
      <c r="H100" s="157"/>
      <c r="I100" s="158">
        <v>0.27</v>
      </c>
      <c r="J100" s="158">
        <v>0.23</v>
      </c>
      <c r="K100" s="159">
        <v>121.05263157894737</v>
      </c>
      <c r="L100" s="155">
        <v>0.49</v>
      </c>
      <c r="M100" s="155">
        <v>22.697659999999999</v>
      </c>
      <c r="N100" s="155">
        <v>82.270898000000003</v>
      </c>
      <c r="O100" s="161">
        <v>1</v>
      </c>
    </row>
    <row r="101" spans="2:15" ht="15" customHeight="1" x14ac:dyDescent="0.25">
      <c r="B101" s="156">
        <v>25</v>
      </c>
      <c r="C101" s="155" t="s">
        <v>382</v>
      </c>
      <c r="D101" s="155" t="s">
        <v>333</v>
      </c>
      <c r="E101" s="157">
        <v>1</v>
      </c>
      <c r="F101" s="157"/>
      <c r="G101" s="157">
        <v>6</v>
      </c>
      <c r="H101" s="157">
        <v>9</v>
      </c>
      <c r="I101" s="158">
        <v>2.1</v>
      </c>
      <c r="J101" s="158">
        <v>0.64</v>
      </c>
      <c r="K101" s="159">
        <v>336.84210526315792</v>
      </c>
      <c r="L101" s="160">
        <v>2.0299999999999998</v>
      </c>
      <c r="M101" s="155">
        <v>22.692240000000002</v>
      </c>
      <c r="N101" s="155">
        <v>82.265221999999994</v>
      </c>
      <c r="O101" s="161">
        <v>1</v>
      </c>
    </row>
    <row r="102" spans="2:15" ht="15" customHeight="1" x14ac:dyDescent="0.25">
      <c r="B102" s="156">
        <v>26</v>
      </c>
      <c r="C102" s="155" t="s">
        <v>381</v>
      </c>
      <c r="D102" s="155" t="s">
        <v>334</v>
      </c>
      <c r="E102" s="157">
        <v>1</v>
      </c>
      <c r="F102" s="157">
        <v>60</v>
      </c>
      <c r="G102" s="157">
        <v>60</v>
      </c>
      <c r="H102" s="157"/>
      <c r="I102" s="158">
        <v>0.27</v>
      </c>
      <c r="J102" s="158">
        <v>0.23</v>
      </c>
      <c r="K102" s="159">
        <v>121.05263157894737</v>
      </c>
      <c r="L102" s="155">
        <v>0.49</v>
      </c>
      <c r="M102" s="155">
        <v>22.693650000000002</v>
      </c>
      <c r="N102" s="155">
        <v>82.275760000000005</v>
      </c>
      <c r="O102" s="161">
        <v>1</v>
      </c>
    </row>
    <row r="103" spans="2:15" ht="15" customHeight="1" x14ac:dyDescent="0.25">
      <c r="B103" s="156">
        <v>27</v>
      </c>
      <c r="C103" s="155" t="s">
        <v>382</v>
      </c>
      <c r="D103" s="155" t="s">
        <v>335</v>
      </c>
      <c r="E103" s="157">
        <v>1</v>
      </c>
      <c r="F103" s="157"/>
      <c r="G103" s="157">
        <v>6</v>
      </c>
      <c r="H103" s="157">
        <v>9</v>
      </c>
      <c r="I103" s="158">
        <v>2.1</v>
      </c>
      <c r="J103" s="158">
        <v>0.64</v>
      </c>
      <c r="K103" s="159">
        <v>336.84210526315792</v>
      </c>
      <c r="L103" s="160">
        <v>2.0299999999999998</v>
      </c>
      <c r="M103" s="155">
        <v>22.69145</v>
      </c>
      <c r="N103" s="155">
        <v>82.274766</v>
      </c>
      <c r="O103" s="161">
        <v>1</v>
      </c>
    </row>
    <row r="104" spans="2:15" ht="15" customHeight="1" x14ac:dyDescent="0.25">
      <c r="B104" s="156">
        <v>28</v>
      </c>
      <c r="C104" s="155" t="s">
        <v>382</v>
      </c>
      <c r="D104" s="155" t="s">
        <v>336</v>
      </c>
      <c r="E104" s="157">
        <v>1</v>
      </c>
      <c r="F104" s="157"/>
      <c r="G104" s="157">
        <v>6</v>
      </c>
      <c r="H104" s="157">
        <v>9</v>
      </c>
      <c r="I104" s="158">
        <v>2.1</v>
      </c>
      <c r="J104" s="158">
        <v>0.64</v>
      </c>
      <c r="K104" s="159">
        <v>336.84210526315792</v>
      </c>
      <c r="L104" s="160">
        <v>2.0299999999999998</v>
      </c>
      <c r="M104" s="155">
        <v>22.691064999999998</v>
      </c>
      <c r="N104" s="155">
        <v>82.266026999999994</v>
      </c>
      <c r="O104" s="161">
        <v>1</v>
      </c>
    </row>
    <row r="105" spans="2:15" ht="15" customHeight="1" x14ac:dyDescent="0.25">
      <c r="B105" s="156">
        <v>29</v>
      </c>
      <c r="C105" s="155" t="s">
        <v>382</v>
      </c>
      <c r="D105" s="155" t="s">
        <v>337</v>
      </c>
      <c r="E105" s="157">
        <v>1</v>
      </c>
      <c r="F105" s="157"/>
      <c r="G105" s="157">
        <v>6</v>
      </c>
      <c r="H105" s="157">
        <v>9</v>
      </c>
      <c r="I105" s="158">
        <v>2.1</v>
      </c>
      <c r="J105" s="158">
        <v>0.64</v>
      </c>
      <c r="K105" s="159">
        <v>336.84210526315792</v>
      </c>
      <c r="L105" s="160">
        <v>2.0299999999999998</v>
      </c>
      <c r="M105" s="155">
        <v>22.689990000000002</v>
      </c>
      <c r="N105" s="155">
        <v>82.266116999999994</v>
      </c>
      <c r="O105" s="161">
        <v>1</v>
      </c>
    </row>
    <row r="106" spans="2:15" ht="15" customHeight="1" x14ac:dyDescent="0.25">
      <c r="B106" s="156">
        <v>30</v>
      </c>
      <c r="C106" s="155" t="s">
        <v>381</v>
      </c>
      <c r="D106" s="155" t="s">
        <v>338</v>
      </c>
      <c r="E106" s="157">
        <v>1</v>
      </c>
      <c r="F106" s="157">
        <v>60</v>
      </c>
      <c r="G106" s="157">
        <v>60</v>
      </c>
      <c r="H106" s="157"/>
      <c r="I106" s="158">
        <v>0.27</v>
      </c>
      <c r="J106" s="158">
        <v>0.23</v>
      </c>
      <c r="K106" s="159">
        <v>121.05263157894737</v>
      </c>
      <c r="L106" s="155">
        <v>0.98</v>
      </c>
      <c r="M106" s="155">
        <v>22.693728</v>
      </c>
      <c r="N106" s="155">
        <v>82.269169000000005</v>
      </c>
      <c r="O106" s="161">
        <v>1</v>
      </c>
    </row>
    <row r="107" spans="2:15" ht="15" customHeight="1" x14ac:dyDescent="0.25">
      <c r="B107" s="156">
        <v>31</v>
      </c>
      <c r="C107" s="155" t="s">
        <v>381</v>
      </c>
      <c r="D107" s="155" t="s">
        <v>339</v>
      </c>
      <c r="E107" s="157">
        <v>1</v>
      </c>
      <c r="F107" s="157">
        <v>60</v>
      </c>
      <c r="G107" s="157">
        <v>60</v>
      </c>
      <c r="H107" s="157"/>
      <c r="I107" s="158">
        <v>0.27</v>
      </c>
      <c r="J107" s="158">
        <v>0.23</v>
      </c>
      <c r="K107" s="159">
        <v>121.05263157894737</v>
      </c>
      <c r="L107" s="155">
        <v>1</v>
      </c>
      <c r="M107" s="155">
        <v>22.693643000000002</v>
      </c>
      <c r="N107" s="155">
        <v>82.268615999999994</v>
      </c>
      <c r="O107" s="161">
        <v>1</v>
      </c>
    </row>
    <row r="108" spans="2:15" ht="15" customHeight="1" x14ac:dyDescent="0.25">
      <c r="B108" s="156">
        <v>32</v>
      </c>
      <c r="C108" s="155" t="s">
        <v>381</v>
      </c>
      <c r="D108" s="155" t="s">
        <v>340</v>
      </c>
      <c r="E108" s="157">
        <v>1</v>
      </c>
      <c r="F108" s="157">
        <v>60</v>
      </c>
      <c r="G108" s="157">
        <v>60</v>
      </c>
      <c r="H108" s="157"/>
      <c r="I108" s="158">
        <v>0.27</v>
      </c>
      <c r="J108" s="158">
        <v>0.23</v>
      </c>
      <c r="K108" s="159">
        <v>121.05263157894737</v>
      </c>
      <c r="L108" s="155">
        <v>0.83399999999999996</v>
      </c>
      <c r="M108" s="155">
        <v>22.692519999999998</v>
      </c>
      <c r="N108" s="155">
        <v>82.267718000000002</v>
      </c>
      <c r="O108" s="161">
        <v>1</v>
      </c>
    </row>
    <row r="109" spans="2:15" ht="15" customHeight="1" x14ac:dyDescent="0.25">
      <c r="B109" s="156">
        <v>33</v>
      </c>
      <c r="C109" s="155" t="s">
        <v>381</v>
      </c>
      <c r="D109" s="155" t="s">
        <v>341</v>
      </c>
      <c r="E109" s="157">
        <v>1</v>
      </c>
      <c r="F109" s="157">
        <v>60</v>
      </c>
      <c r="G109" s="157">
        <v>60</v>
      </c>
      <c r="H109" s="157"/>
      <c r="I109" s="158">
        <v>0.27</v>
      </c>
      <c r="J109" s="158">
        <v>0.23</v>
      </c>
      <c r="K109" s="159">
        <v>121.05263157894737</v>
      </c>
      <c r="L109" s="160">
        <v>1</v>
      </c>
      <c r="M109" s="155">
        <v>22.694164000000001</v>
      </c>
      <c r="N109" s="155">
        <v>82.259838000000002</v>
      </c>
      <c r="O109" s="161">
        <v>1</v>
      </c>
    </row>
    <row r="110" spans="2:15" ht="15" customHeight="1" x14ac:dyDescent="0.25">
      <c r="B110" s="156">
        <v>34</v>
      </c>
      <c r="C110" s="155" t="s">
        <v>381</v>
      </c>
      <c r="D110" s="155" t="s">
        <v>342</v>
      </c>
      <c r="E110" s="157">
        <v>1</v>
      </c>
      <c r="F110" s="157">
        <v>60</v>
      </c>
      <c r="G110" s="157">
        <v>60</v>
      </c>
      <c r="H110" s="157"/>
      <c r="I110" s="158">
        <v>0.27</v>
      </c>
      <c r="J110" s="158">
        <v>0.23</v>
      </c>
      <c r="K110" s="159">
        <v>121.05263157894737</v>
      </c>
      <c r="L110" s="160">
        <v>1</v>
      </c>
      <c r="M110" s="155">
        <v>22.703872</v>
      </c>
      <c r="N110" s="155">
        <v>82.281925999999999</v>
      </c>
      <c r="O110" s="161">
        <v>1</v>
      </c>
    </row>
    <row r="111" spans="2:15" ht="15" customHeight="1" x14ac:dyDescent="0.25">
      <c r="B111" s="156">
        <v>35</v>
      </c>
      <c r="C111" s="155" t="s">
        <v>322</v>
      </c>
      <c r="D111" s="155" t="s">
        <v>343</v>
      </c>
      <c r="E111" s="157">
        <v>1</v>
      </c>
      <c r="F111" s="157">
        <v>20</v>
      </c>
      <c r="G111" s="157">
        <v>20</v>
      </c>
      <c r="H111" s="157">
        <v>3</v>
      </c>
      <c r="I111" s="158">
        <v>1.49</v>
      </c>
      <c r="J111" s="158">
        <v>1.32</v>
      </c>
      <c r="K111" s="159">
        <v>694.73684210526324</v>
      </c>
      <c r="L111" s="160">
        <v>1.5</v>
      </c>
      <c r="M111" s="155">
        <v>22.69323</v>
      </c>
      <c r="N111" s="155">
        <v>82.26446</v>
      </c>
      <c r="O111" s="161">
        <v>1</v>
      </c>
    </row>
    <row r="112" spans="2:15" ht="15" customHeight="1" x14ac:dyDescent="0.25">
      <c r="B112" s="156">
        <v>36</v>
      </c>
      <c r="C112" s="155" t="s">
        <v>322</v>
      </c>
      <c r="D112" s="155" t="s">
        <v>344</v>
      </c>
      <c r="E112" s="157">
        <v>1</v>
      </c>
      <c r="F112" s="157">
        <v>20</v>
      </c>
      <c r="G112" s="157">
        <v>20</v>
      </c>
      <c r="H112" s="157">
        <v>3</v>
      </c>
      <c r="I112" s="158">
        <v>1.49</v>
      </c>
      <c r="J112" s="158">
        <v>1.32</v>
      </c>
      <c r="K112" s="159">
        <v>694.73684210526324</v>
      </c>
      <c r="L112" s="160">
        <v>1.5</v>
      </c>
      <c r="M112" s="155">
        <v>22.681453999999999</v>
      </c>
      <c r="N112" s="155">
        <v>82.264656000000002</v>
      </c>
      <c r="O112" s="161">
        <v>1</v>
      </c>
    </row>
    <row r="113" spans="2:15" ht="15" customHeight="1" x14ac:dyDescent="0.25">
      <c r="B113" s="156">
        <v>37</v>
      </c>
      <c r="C113" s="155" t="s">
        <v>381</v>
      </c>
      <c r="D113" s="155" t="s">
        <v>345</v>
      </c>
      <c r="E113" s="157">
        <v>1</v>
      </c>
      <c r="F113" s="157">
        <v>60</v>
      </c>
      <c r="G113" s="157">
        <v>60</v>
      </c>
      <c r="H113" s="157"/>
      <c r="I113" s="158">
        <v>0.27</v>
      </c>
      <c r="J113" s="158">
        <v>0.23</v>
      </c>
      <c r="K113" s="159">
        <v>121.05263157894737</v>
      </c>
      <c r="L113" s="160">
        <v>1</v>
      </c>
      <c r="M113" s="155">
        <v>22.696560000000002</v>
      </c>
      <c r="N113" s="155">
        <v>82.25667</v>
      </c>
      <c r="O113" s="161">
        <v>1</v>
      </c>
    </row>
    <row r="114" spans="2:15" ht="15" customHeight="1" x14ac:dyDescent="0.25">
      <c r="B114" s="156">
        <v>38</v>
      </c>
      <c r="C114" s="155" t="s">
        <v>381</v>
      </c>
      <c r="D114" s="155" t="s">
        <v>346</v>
      </c>
      <c r="E114" s="157">
        <v>1</v>
      </c>
      <c r="F114" s="157">
        <v>60</v>
      </c>
      <c r="G114" s="157">
        <v>60</v>
      </c>
      <c r="H114" s="157"/>
      <c r="I114" s="158">
        <v>0.27</v>
      </c>
      <c r="J114" s="158">
        <v>0.23</v>
      </c>
      <c r="K114" s="159">
        <v>121.05263157894737</v>
      </c>
      <c r="L114" s="160">
        <v>0.95</v>
      </c>
      <c r="M114" s="155">
        <v>22.6951</v>
      </c>
      <c r="N114" s="155">
        <v>82.257919999999999</v>
      </c>
      <c r="O114" s="161">
        <v>1</v>
      </c>
    </row>
    <row r="115" spans="2:15" ht="15" customHeight="1" x14ac:dyDescent="0.25">
      <c r="B115" s="156">
        <v>39</v>
      </c>
      <c r="C115" s="155" t="s">
        <v>383</v>
      </c>
      <c r="D115" s="155" t="s">
        <v>347</v>
      </c>
      <c r="E115" s="157"/>
      <c r="F115" s="157"/>
      <c r="G115" s="157"/>
      <c r="H115" s="157"/>
      <c r="I115" s="158">
        <v>0.8</v>
      </c>
      <c r="J115" s="158">
        <v>0.63</v>
      </c>
      <c r="K115" s="159">
        <v>332</v>
      </c>
      <c r="L115" s="160">
        <v>1</v>
      </c>
      <c r="M115" s="155">
        <v>22.692440000000001</v>
      </c>
      <c r="N115" s="155">
        <v>82.267669999999995</v>
      </c>
      <c r="O115" s="161">
        <v>1</v>
      </c>
    </row>
    <row r="116" spans="2:15" ht="15" customHeight="1" x14ac:dyDescent="0.25">
      <c r="B116" s="156">
        <v>40</v>
      </c>
      <c r="C116" s="155" t="s">
        <v>383</v>
      </c>
      <c r="D116" s="155" t="s">
        <v>348</v>
      </c>
      <c r="E116" s="157"/>
      <c r="F116" s="157"/>
      <c r="G116" s="157"/>
      <c r="H116" s="157"/>
      <c r="I116" s="158">
        <v>0.8</v>
      </c>
      <c r="J116" s="158">
        <v>0.63</v>
      </c>
      <c r="K116" s="159">
        <v>332</v>
      </c>
      <c r="L116" s="160">
        <v>1</v>
      </c>
      <c r="M116" s="155">
        <v>22.695768699999999</v>
      </c>
      <c r="N116" s="155">
        <v>82.266563000000005</v>
      </c>
      <c r="O116" s="161">
        <v>1</v>
      </c>
    </row>
    <row r="117" spans="2:15" ht="15" customHeight="1" x14ac:dyDescent="0.25">
      <c r="B117" s="156">
        <v>41</v>
      </c>
      <c r="C117" s="155" t="s">
        <v>383</v>
      </c>
      <c r="D117" s="155" t="s">
        <v>349</v>
      </c>
      <c r="E117" s="157"/>
      <c r="F117" s="157"/>
      <c r="G117" s="157"/>
      <c r="H117" s="157"/>
      <c r="I117" s="158">
        <v>0.8</v>
      </c>
      <c r="J117" s="158">
        <v>0.63</v>
      </c>
      <c r="K117" s="159">
        <v>332</v>
      </c>
      <c r="L117" s="160">
        <v>1</v>
      </c>
      <c r="M117" s="155">
        <v>22.692329999999998</v>
      </c>
      <c r="N117" s="155">
        <v>82.260965999999996</v>
      </c>
      <c r="O117" s="161">
        <v>1</v>
      </c>
    </row>
    <row r="118" spans="2:15" ht="15" customHeight="1" x14ac:dyDescent="0.25">
      <c r="B118" s="156">
        <v>42</v>
      </c>
      <c r="C118" s="155" t="s">
        <v>382</v>
      </c>
      <c r="D118" s="155" t="s">
        <v>349</v>
      </c>
      <c r="E118" s="157">
        <v>1</v>
      </c>
      <c r="F118" s="157"/>
      <c r="G118" s="157">
        <v>6</v>
      </c>
      <c r="H118" s="157">
        <v>9</v>
      </c>
      <c r="I118" s="158">
        <v>2.1</v>
      </c>
      <c r="J118" s="158">
        <v>0.64</v>
      </c>
      <c r="K118" s="159">
        <v>336.84210526315792</v>
      </c>
      <c r="L118" s="160">
        <v>2.0299999999999998</v>
      </c>
      <c r="M118" s="155">
        <v>22.695575000000002</v>
      </c>
      <c r="N118" s="155">
        <v>82.263465999999994</v>
      </c>
      <c r="O118" s="161">
        <v>1</v>
      </c>
    </row>
    <row r="119" spans="2:15" ht="15" customHeight="1" x14ac:dyDescent="0.25">
      <c r="B119" s="156">
        <v>43</v>
      </c>
      <c r="C119" s="155" t="s">
        <v>322</v>
      </c>
      <c r="D119" s="155" t="s">
        <v>350</v>
      </c>
      <c r="E119" s="157">
        <v>1</v>
      </c>
      <c r="F119" s="157">
        <v>20</v>
      </c>
      <c r="G119" s="157">
        <v>20</v>
      </c>
      <c r="H119" s="157">
        <v>3</v>
      </c>
      <c r="I119" s="158">
        <v>1.49</v>
      </c>
      <c r="J119" s="158">
        <v>1.32</v>
      </c>
      <c r="K119" s="159">
        <v>694.73684210526324</v>
      </c>
      <c r="L119" s="160">
        <v>1.5</v>
      </c>
      <c r="M119" s="155">
        <v>22.697879</v>
      </c>
      <c r="N119" s="155">
        <v>82.26876</v>
      </c>
      <c r="O119" s="161">
        <v>1</v>
      </c>
    </row>
    <row r="120" spans="2:15" ht="15" customHeight="1" x14ac:dyDescent="0.25">
      <c r="B120" s="156">
        <v>44</v>
      </c>
      <c r="C120" s="155" t="s">
        <v>383</v>
      </c>
      <c r="D120" s="155" t="s">
        <v>351</v>
      </c>
      <c r="E120" s="157"/>
      <c r="F120" s="157"/>
      <c r="G120" s="157"/>
      <c r="H120" s="157"/>
      <c r="I120" s="158">
        <v>0.8</v>
      </c>
      <c r="J120" s="158">
        <v>0.63</v>
      </c>
      <c r="K120" s="159">
        <v>332</v>
      </c>
      <c r="L120" s="160">
        <v>1</v>
      </c>
      <c r="M120" s="155">
        <v>22.697686999999998</v>
      </c>
      <c r="N120" s="155">
        <v>82.264657</v>
      </c>
      <c r="O120" s="161">
        <v>1</v>
      </c>
    </row>
    <row r="121" spans="2:15" ht="15" customHeight="1" x14ac:dyDescent="0.25">
      <c r="B121" s="156">
        <v>45</v>
      </c>
      <c r="C121" s="155" t="s">
        <v>381</v>
      </c>
      <c r="D121" s="155" t="s">
        <v>352</v>
      </c>
      <c r="E121" s="157">
        <v>1</v>
      </c>
      <c r="F121" s="157">
        <v>60</v>
      </c>
      <c r="G121" s="157">
        <v>60</v>
      </c>
      <c r="H121" s="157"/>
      <c r="I121" s="158">
        <v>0.27</v>
      </c>
      <c r="J121" s="158">
        <v>0.23</v>
      </c>
      <c r="K121" s="159">
        <v>121.05263157894737</v>
      </c>
      <c r="L121" s="160">
        <v>1</v>
      </c>
      <c r="M121" s="155">
        <v>22.696567999999999</v>
      </c>
      <c r="N121" s="155">
        <v>82.262429999999995</v>
      </c>
      <c r="O121" s="161">
        <v>1</v>
      </c>
    </row>
    <row r="122" spans="2:15" ht="15" customHeight="1" x14ac:dyDescent="0.25">
      <c r="B122" s="156">
        <v>46</v>
      </c>
      <c r="C122" s="155" t="s">
        <v>384</v>
      </c>
      <c r="D122" s="155" t="s">
        <v>353</v>
      </c>
      <c r="E122" s="157">
        <v>1</v>
      </c>
      <c r="F122" s="157">
        <v>55</v>
      </c>
      <c r="G122" s="157">
        <v>50</v>
      </c>
      <c r="H122" s="157">
        <v>3</v>
      </c>
      <c r="I122" s="158">
        <v>10.82</v>
      </c>
      <c r="J122" s="158">
        <v>10.050000000000001</v>
      </c>
      <c r="K122" s="159">
        <v>5289.4736842105267</v>
      </c>
      <c r="L122" s="160">
        <v>12.37</v>
      </c>
      <c r="M122" s="155">
        <v>22.69454</v>
      </c>
      <c r="N122" s="155">
        <v>82.268990000000002</v>
      </c>
      <c r="O122" s="161">
        <v>5</v>
      </c>
    </row>
    <row r="123" spans="2:15" ht="15" customHeight="1" x14ac:dyDescent="0.25">
      <c r="B123" s="156">
        <v>47</v>
      </c>
      <c r="C123" s="155" t="s">
        <v>382</v>
      </c>
      <c r="D123" s="155" t="s">
        <v>354</v>
      </c>
      <c r="E123" s="157">
        <v>1</v>
      </c>
      <c r="F123" s="157"/>
      <c r="G123" s="157">
        <v>6</v>
      </c>
      <c r="H123" s="157">
        <v>9</v>
      </c>
      <c r="I123" s="158">
        <v>2.1</v>
      </c>
      <c r="J123" s="158">
        <v>0.64</v>
      </c>
      <c r="K123" s="159">
        <v>336.84210526315792</v>
      </c>
      <c r="L123" s="160">
        <v>2.0299999999999998</v>
      </c>
      <c r="M123" s="155">
        <v>22.690867000000001</v>
      </c>
      <c r="N123" s="155">
        <v>82.260875999999996</v>
      </c>
      <c r="O123" s="161">
        <v>1</v>
      </c>
    </row>
    <row r="124" spans="2:15" ht="15" customHeight="1" x14ac:dyDescent="0.25">
      <c r="B124" s="156">
        <v>48</v>
      </c>
      <c r="C124" s="155" t="s">
        <v>381</v>
      </c>
      <c r="D124" s="155" t="s">
        <v>355</v>
      </c>
      <c r="E124" s="157">
        <v>1</v>
      </c>
      <c r="F124" s="157">
        <v>60</v>
      </c>
      <c r="G124" s="157">
        <v>60</v>
      </c>
      <c r="H124" s="157"/>
      <c r="I124" s="158">
        <v>0.27</v>
      </c>
      <c r="J124" s="158">
        <v>0.23</v>
      </c>
      <c r="K124" s="159">
        <v>121.05263157894737</v>
      </c>
      <c r="L124" s="160">
        <v>1</v>
      </c>
      <c r="M124" s="155">
        <v>22.694768</v>
      </c>
      <c r="N124" s="155">
        <v>82.268866599999996</v>
      </c>
      <c r="O124" s="161">
        <v>1</v>
      </c>
    </row>
    <row r="125" spans="2:15" ht="15" customHeight="1" x14ac:dyDescent="0.25">
      <c r="B125" s="156">
        <v>49</v>
      </c>
      <c r="C125" s="155" t="s">
        <v>322</v>
      </c>
      <c r="D125" s="155" t="s">
        <v>356</v>
      </c>
      <c r="E125" s="157">
        <v>1</v>
      </c>
      <c r="F125" s="157">
        <v>20</v>
      </c>
      <c r="G125" s="157">
        <v>20</v>
      </c>
      <c r="H125" s="157">
        <v>3</v>
      </c>
      <c r="I125" s="158">
        <v>1.49</v>
      </c>
      <c r="J125" s="158">
        <v>1.32</v>
      </c>
      <c r="K125" s="159">
        <v>694.73684210526324</v>
      </c>
      <c r="L125" s="160">
        <v>1.5</v>
      </c>
      <c r="M125" s="155">
        <v>22.68543</v>
      </c>
      <c r="N125" s="155">
        <v>82.266570000000002</v>
      </c>
      <c r="O125" s="161">
        <v>1</v>
      </c>
    </row>
    <row r="126" spans="2:15" ht="15" customHeight="1" x14ac:dyDescent="0.25">
      <c r="B126" s="156">
        <v>50</v>
      </c>
      <c r="C126" s="155" t="s">
        <v>385</v>
      </c>
      <c r="D126" s="155" t="s">
        <v>357</v>
      </c>
      <c r="E126" s="157">
        <v>1</v>
      </c>
      <c r="F126" s="157">
        <v>60</v>
      </c>
      <c r="G126" s="157">
        <v>60</v>
      </c>
      <c r="H126" s="157"/>
      <c r="I126" s="158">
        <v>0.27</v>
      </c>
      <c r="J126" s="158">
        <v>0.23</v>
      </c>
      <c r="K126" s="159">
        <v>121.05263157894737</v>
      </c>
      <c r="L126" s="160">
        <v>1</v>
      </c>
      <c r="M126" s="155">
        <v>22.68956</v>
      </c>
      <c r="N126" s="155">
        <v>82.287290999999996</v>
      </c>
      <c r="O126" s="161">
        <v>1</v>
      </c>
    </row>
    <row r="127" spans="2:15" ht="15" customHeight="1" x14ac:dyDescent="0.25">
      <c r="B127" s="156">
        <v>51</v>
      </c>
      <c r="C127" s="155" t="s">
        <v>382</v>
      </c>
      <c r="D127" s="155" t="s">
        <v>358</v>
      </c>
      <c r="E127" s="157">
        <v>1</v>
      </c>
      <c r="F127" s="157"/>
      <c r="G127" s="157">
        <v>6</v>
      </c>
      <c r="H127" s="157">
        <v>9</v>
      </c>
      <c r="I127" s="158">
        <v>2.1</v>
      </c>
      <c r="J127" s="158">
        <v>0.64</v>
      </c>
      <c r="K127" s="159">
        <v>336.84210526315792</v>
      </c>
      <c r="L127" s="160">
        <v>2.0299999999999998</v>
      </c>
      <c r="M127" s="155">
        <v>22.690214999999998</v>
      </c>
      <c r="N127" s="155">
        <v>82.289570999999995</v>
      </c>
      <c r="O127" s="161">
        <v>1</v>
      </c>
    </row>
    <row r="128" spans="2:15" ht="15" customHeight="1" x14ac:dyDescent="0.25">
      <c r="B128" s="156">
        <v>52</v>
      </c>
      <c r="C128" s="155" t="s">
        <v>382</v>
      </c>
      <c r="D128" s="155" t="s">
        <v>359</v>
      </c>
      <c r="E128" s="157">
        <v>1</v>
      </c>
      <c r="F128" s="157"/>
      <c r="G128" s="157">
        <v>6</v>
      </c>
      <c r="H128" s="157">
        <v>9</v>
      </c>
      <c r="I128" s="158">
        <v>2.1</v>
      </c>
      <c r="J128" s="158">
        <v>0.64</v>
      </c>
      <c r="K128" s="159">
        <v>336.84210526315792</v>
      </c>
      <c r="L128" s="160">
        <v>2.0299999999999998</v>
      </c>
      <c r="M128" s="155">
        <v>22.689602000000001</v>
      </c>
      <c r="N128" s="155">
        <v>82.289976960000004</v>
      </c>
      <c r="O128" s="161">
        <v>1</v>
      </c>
    </row>
    <row r="129" spans="2:15" ht="15" customHeight="1" x14ac:dyDescent="0.25">
      <c r="B129" s="156">
        <v>53</v>
      </c>
      <c r="C129" s="155" t="s">
        <v>385</v>
      </c>
      <c r="D129" s="155" t="s">
        <v>360</v>
      </c>
      <c r="E129" s="157">
        <v>1</v>
      </c>
      <c r="F129" s="157">
        <v>60</v>
      </c>
      <c r="G129" s="157">
        <v>60</v>
      </c>
      <c r="H129" s="157"/>
      <c r="I129" s="158">
        <v>0.27</v>
      </c>
      <c r="J129" s="158">
        <v>0.23</v>
      </c>
      <c r="K129" s="159">
        <v>121.05263157894737</v>
      </c>
      <c r="L129" s="160">
        <v>1.1000000000000001</v>
      </c>
      <c r="M129" s="155">
        <v>22.689602000000001</v>
      </c>
      <c r="N129" s="155">
        <v>82.295230000000004</v>
      </c>
      <c r="O129" s="161">
        <v>1</v>
      </c>
    </row>
    <row r="130" spans="2:15" ht="15" customHeight="1" x14ac:dyDescent="0.25">
      <c r="B130" s="156">
        <v>54</v>
      </c>
      <c r="C130" s="155" t="s">
        <v>382</v>
      </c>
      <c r="D130" s="155" t="s">
        <v>360</v>
      </c>
      <c r="E130" s="157">
        <v>1</v>
      </c>
      <c r="F130" s="157"/>
      <c r="G130" s="157">
        <v>6</v>
      </c>
      <c r="H130" s="157">
        <v>9</v>
      </c>
      <c r="I130" s="158">
        <v>2.1</v>
      </c>
      <c r="J130" s="158">
        <v>0.64</v>
      </c>
      <c r="K130" s="159">
        <v>336.84210526315792</v>
      </c>
      <c r="L130" s="160">
        <v>2.0299999999999998</v>
      </c>
      <c r="M130" s="155">
        <v>22.688493999999999</v>
      </c>
      <c r="N130" s="155">
        <v>82.297565000000006</v>
      </c>
      <c r="O130" s="161">
        <v>1</v>
      </c>
    </row>
    <row r="131" spans="2:15" ht="15" customHeight="1" x14ac:dyDescent="0.25">
      <c r="B131" s="156">
        <v>55</v>
      </c>
      <c r="C131" s="155" t="s">
        <v>385</v>
      </c>
      <c r="D131" s="155" t="s">
        <v>361</v>
      </c>
      <c r="E131" s="157">
        <v>1</v>
      </c>
      <c r="F131" s="157">
        <v>60</v>
      </c>
      <c r="G131" s="157">
        <v>60</v>
      </c>
      <c r="H131" s="157"/>
      <c r="I131" s="158">
        <v>0.27</v>
      </c>
      <c r="J131" s="158">
        <v>0.23</v>
      </c>
      <c r="K131" s="159">
        <v>121.05263157894737</v>
      </c>
      <c r="L131" s="160">
        <v>1</v>
      </c>
      <c r="M131" s="155">
        <v>22.688493999999999</v>
      </c>
      <c r="N131" s="155">
        <v>82.296126000000001</v>
      </c>
      <c r="O131" s="161">
        <v>1</v>
      </c>
    </row>
    <row r="132" spans="2:15" ht="15" customHeight="1" x14ac:dyDescent="0.25">
      <c r="B132" s="156">
        <v>56</v>
      </c>
      <c r="C132" s="155" t="s">
        <v>381</v>
      </c>
      <c r="D132" s="155" t="s">
        <v>361</v>
      </c>
      <c r="E132" s="157">
        <v>1</v>
      </c>
      <c r="F132" s="157">
        <v>60</v>
      </c>
      <c r="G132" s="157">
        <v>60</v>
      </c>
      <c r="H132" s="157"/>
      <c r="I132" s="158">
        <v>0.27</v>
      </c>
      <c r="J132" s="158">
        <v>0.23</v>
      </c>
      <c r="K132" s="159">
        <v>121.05263157894737</v>
      </c>
      <c r="L132" s="160">
        <v>1</v>
      </c>
      <c r="M132" s="155">
        <v>22.678008999999999</v>
      </c>
      <c r="N132" s="155">
        <v>82.297758999999999</v>
      </c>
      <c r="O132" s="161">
        <v>1</v>
      </c>
    </row>
    <row r="133" spans="2:15" ht="15" customHeight="1" x14ac:dyDescent="0.25">
      <c r="B133" s="156">
        <v>57</v>
      </c>
      <c r="C133" s="155" t="s">
        <v>381</v>
      </c>
      <c r="D133" s="155" t="s">
        <v>362</v>
      </c>
      <c r="E133" s="157">
        <v>1</v>
      </c>
      <c r="F133" s="157">
        <v>60</v>
      </c>
      <c r="G133" s="157">
        <v>60</v>
      </c>
      <c r="H133" s="157"/>
      <c r="I133" s="158">
        <v>0.27</v>
      </c>
      <c r="J133" s="158">
        <v>0.23</v>
      </c>
      <c r="K133" s="159">
        <v>121.05263157894737</v>
      </c>
      <c r="L133" s="160">
        <v>1</v>
      </c>
      <c r="M133" s="155">
        <v>22.681958999999999</v>
      </c>
      <c r="N133" s="155">
        <v>82.266750000000002</v>
      </c>
      <c r="O133" s="161">
        <v>1</v>
      </c>
    </row>
    <row r="134" spans="2:15" ht="15" customHeight="1" x14ac:dyDescent="0.25">
      <c r="B134" s="156">
        <v>58</v>
      </c>
      <c r="C134" s="155" t="s">
        <v>385</v>
      </c>
      <c r="D134" s="155" t="s">
        <v>363</v>
      </c>
      <c r="E134" s="157">
        <v>1</v>
      </c>
      <c r="F134" s="157">
        <v>60</v>
      </c>
      <c r="G134" s="157">
        <v>60</v>
      </c>
      <c r="H134" s="157"/>
      <c r="I134" s="158">
        <v>0.27</v>
      </c>
      <c r="J134" s="158">
        <v>0.23</v>
      </c>
      <c r="K134" s="159">
        <v>121.05263157894737</v>
      </c>
      <c r="L134" s="160">
        <v>1</v>
      </c>
      <c r="M134" s="155">
        <v>22.694676000000001</v>
      </c>
      <c r="N134" s="155">
        <v>82.260765000000006</v>
      </c>
      <c r="O134" s="161">
        <v>1</v>
      </c>
    </row>
    <row r="135" spans="2:15" ht="15" customHeight="1" x14ac:dyDescent="0.25">
      <c r="B135" s="156">
        <v>59</v>
      </c>
      <c r="C135" s="155" t="s">
        <v>385</v>
      </c>
      <c r="D135" s="155" t="s">
        <v>364</v>
      </c>
      <c r="E135" s="157">
        <v>1</v>
      </c>
      <c r="F135" s="157">
        <v>60</v>
      </c>
      <c r="G135" s="157">
        <v>60</v>
      </c>
      <c r="H135" s="157"/>
      <c r="I135" s="158">
        <v>0.27</v>
      </c>
      <c r="J135" s="158">
        <v>0.23</v>
      </c>
      <c r="K135" s="159">
        <v>121.05263157894737</v>
      </c>
      <c r="L135" s="160">
        <v>1</v>
      </c>
      <c r="M135" s="155">
        <v>22.692440000000001</v>
      </c>
      <c r="N135" s="155">
        <v>82.267750000000007</v>
      </c>
      <c r="O135" s="161">
        <v>1</v>
      </c>
    </row>
    <row r="136" spans="2:15" ht="15" customHeight="1" x14ac:dyDescent="0.25">
      <c r="B136" s="156">
        <v>60</v>
      </c>
      <c r="C136" s="155" t="s">
        <v>381</v>
      </c>
      <c r="D136" s="155" t="s">
        <v>365</v>
      </c>
      <c r="E136" s="157">
        <v>1</v>
      </c>
      <c r="F136" s="157">
        <v>60</v>
      </c>
      <c r="G136" s="157">
        <v>60</v>
      </c>
      <c r="H136" s="157"/>
      <c r="I136" s="158">
        <v>0.27</v>
      </c>
      <c r="J136" s="158">
        <v>0.23</v>
      </c>
      <c r="K136" s="159">
        <v>121.05263157894737</v>
      </c>
      <c r="L136" s="160">
        <v>1</v>
      </c>
      <c r="M136" s="155">
        <v>22.69256</v>
      </c>
      <c r="N136" s="155">
        <v>82.268780000000007</v>
      </c>
      <c r="O136" s="161">
        <v>1</v>
      </c>
    </row>
    <row r="137" spans="2:15" ht="15" customHeight="1" x14ac:dyDescent="0.25">
      <c r="B137" s="156">
        <v>61</v>
      </c>
      <c r="C137" s="155" t="s">
        <v>385</v>
      </c>
      <c r="D137" s="155" t="s">
        <v>365</v>
      </c>
      <c r="E137" s="157">
        <v>1</v>
      </c>
      <c r="F137" s="157">
        <v>60</v>
      </c>
      <c r="G137" s="157">
        <v>60</v>
      </c>
      <c r="H137" s="157"/>
      <c r="I137" s="158">
        <v>0.27</v>
      </c>
      <c r="J137" s="158">
        <v>0.23</v>
      </c>
      <c r="K137" s="159">
        <v>121.05263157894737</v>
      </c>
      <c r="L137" s="160">
        <v>1</v>
      </c>
      <c r="M137" s="155">
        <v>22.697669999999999</v>
      </c>
      <c r="N137" s="155">
        <v>82.260980000000004</v>
      </c>
      <c r="O137" s="161">
        <v>1</v>
      </c>
    </row>
    <row r="138" spans="2:15" ht="15" customHeight="1" x14ac:dyDescent="0.25">
      <c r="B138" s="156">
        <v>62</v>
      </c>
      <c r="C138" s="155" t="s">
        <v>322</v>
      </c>
      <c r="D138" s="155" t="s">
        <v>366</v>
      </c>
      <c r="E138" s="157">
        <v>1</v>
      </c>
      <c r="F138" s="157">
        <v>20</v>
      </c>
      <c r="G138" s="157">
        <v>20</v>
      </c>
      <c r="H138" s="157">
        <v>3</v>
      </c>
      <c r="I138" s="158">
        <v>1.49</v>
      </c>
      <c r="J138" s="158">
        <v>1.32</v>
      </c>
      <c r="K138" s="159">
        <v>694.73684210526324</v>
      </c>
      <c r="L138" s="160">
        <v>1.5</v>
      </c>
      <c r="M138" s="155">
        <v>22.675619999999999</v>
      </c>
      <c r="N138" s="155">
        <v>82.294331999999997</v>
      </c>
      <c r="O138" s="161">
        <v>1</v>
      </c>
    </row>
    <row r="139" spans="2:15" ht="15" customHeight="1" x14ac:dyDescent="0.25">
      <c r="B139" s="156">
        <v>63</v>
      </c>
      <c r="C139" s="155" t="s">
        <v>322</v>
      </c>
      <c r="D139" s="155" t="s">
        <v>367</v>
      </c>
      <c r="E139" s="157">
        <v>1</v>
      </c>
      <c r="F139" s="157">
        <v>20</v>
      </c>
      <c r="G139" s="157">
        <v>20</v>
      </c>
      <c r="H139" s="157">
        <v>3</v>
      </c>
      <c r="I139" s="158">
        <v>1.49</v>
      </c>
      <c r="J139" s="158">
        <v>1.32</v>
      </c>
      <c r="K139" s="159">
        <v>694.73684210526324</v>
      </c>
      <c r="L139" s="160">
        <v>1.5</v>
      </c>
      <c r="M139" s="155">
        <v>22.685364</v>
      </c>
      <c r="N139" s="155">
        <v>82.286541999999997</v>
      </c>
      <c r="O139" s="161">
        <v>1</v>
      </c>
    </row>
    <row r="140" spans="2:15" ht="15" customHeight="1" x14ac:dyDescent="0.25">
      <c r="B140" s="156">
        <v>64</v>
      </c>
      <c r="C140" s="155" t="s">
        <v>381</v>
      </c>
      <c r="D140" s="155" t="s">
        <v>368</v>
      </c>
      <c r="E140" s="157">
        <v>1</v>
      </c>
      <c r="F140" s="157">
        <v>60</v>
      </c>
      <c r="G140" s="157">
        <v>60</v>
      </c>
      <c r="H140" s="157"/>
      <c r="I140" s="158">
        <v>0.27</v>
      </c>
      <c r="J140" s="158">
        <v>0.23</v>
      </c>
      <c r="K140" s="159">
        <v>121.05263157894737</v>
      </c>
      <c r="L140" s="160">
        <v>1</v>
      </c>
      <c r="M140" s="155">
        <v>22.683036000000001</v>
      </c>
      <c r="N140" s="155">
        <v>82.293886999999998</v>
      </c>
      <c r="O140" s="161">
        <v>1</v>
      </c>
    </row>
    <row r="141" spans="2:15" ht="15" customHeight="1" x14ac:dyDescent="0.25">
      <c r="B141" s="156">
        <v>65</v>
      </c>
      <c r="C141" s="155" t="s">
        <v>322</v>
      </c>
      <c r="D141" s="155" t="s">
        <v>369</v>
      </c>
      <c r="E141" s="157">
        <v>1</v>
      </c>
      <c r="F141" s="157">
        <v>20</v>
      </c>
      <c r="G141" s="157">
        <v>20</v>
      </c>
      <c r="H141" s="157">
        <v>3</v>
      </c>
      <c r="I141" s="158">
        <v>1.49</v>
      </c>
      <c r="J141" s="158">
        <v>1.32</v>
      </c>
      <c r="K141" s="159">
        <v>694.73684210526324</v>
      </c>
      <c r="L141" s="160">
        <v>1.5</v>
      </c>
      <c r="M141" s="155">
        <v>22.677440000000001</v>
      </c>
      <c r="N141" s="155">
        <v>82.293453999999997</v>
      </c>
      <c r="O141" s="161">
        <v>1</v>
      </c>
    </row>
    <row r="142" spans="2:15" ht="15" customHeight="1" x14ac:dyDescent="0.25">
      <c r="B142" s="156">
        <v>66</v>
      </c>
      <c r="C142" s="155" t="s">
        <v>381</v>
      </c>
      <c r="D142" s="155" t="s">
        <v>370</v>
      </c>
      <c r="E142" s="157">
        <v>1</v>
      </c>
      <c r="F142" s="157">
        <v>60</v>
      </c>
      <c r="G142" s="157">
        <v>60</v>
      </c>
      <c r="H142" s="157"/>
      <c r="I142" s="158">
        <v>0.27</v>
      </c>
      <c r="J142" s="158">
        <v>0.23</v>
      </c>
      <c r="K142" s="159">
        <v>121.05263157894737</v>
      </c>
      <c r="L142" s="160">
        <v>1</v>
      </c>
      <c r="M142" s="155">
        <v>22.692340000000002</v>
      </c>
      <c r="N142" s="155">
        <v>82.266850000000005</v>
      </c>
      <c r="O142" s="161">
        <v>1</v>
      </c>
    </row>
    <row r="143" spans="2:15" ht="15" customHeight="1" x14ac:dyDescent="0.25">
      <c r="B143" s="156">
        <v>67</v>
      </c>
      <c r="C143" s="155" t="s">
        <v>382</v>
      </c>
      <c r="D143" s="155" t="s">
        <v>371</v>
      </c>
      <c r="E143" s="157">
        <v>1</v>
      </c>
      <c r="F143" s="157"/>
      <c r="G143" s="157">
        <v>6</v>
      </c>
      <c r="H143" s="157">
        <v>9</v>
      </c>
      <c r="I143" s="158">
        <v>2.1</v>
      </c>
      <c r="J143" s="158">
        <v>0.64</v>
      </c>
      <c r="K143" s="159">
        <v>336.84210526315792</v>
      </c>
      <c r="L143" s="160">
        <v>2.0299999999999998</v>
      </c>
      <c r="M143" s="155">
        <v>22.688151999999999</v>
      </c>
      <c r="N143" s="155">
        <v>82.297484999999995</v>
      </c>
      <c r="O143" s="161">
        <v>1</v>
      </c>
    </row>
    <row r="144" spans="2:15" ht="15" customHeight="1" x14ac:dyDescent="0.25">
      <c r="B144" s="156">
        <v>68</v>
      </c>
      <c r="C144" s="155" t="s">
        <v>382</v>
      </c>
      <c r="D144" s="155" t="s">
        <v>372</v>
      </c>
      <c r="E144" s="157">
        <v>1</v>
      </c>
      <c r="F144" s="157"/>
      <c r="G144" s="157">
        <v>6</v>
      </c>
      <c r="H144" s="157">
        <v>9</v>
      </c>
      <c r="I144" s="162">
        <v>2.1</v>
      </c>
      <c r="J144" s="163">
        <v>0.64</v>
      </c>
      <c r="K144" s="159">
        <v>336.84210526315792</v>
      </c>
      <c r="L144" s="160">
        <v>2.0299999999999998</v>
      </c>
      <c r="M144" s="155">
        <v>22.690892999999999</v>
      </c>
      <c r="N144" s="155">
        <v>82.292929999999998</v>
      </c>
      <c r="O144" s="161">
        <v>1</v>
      </c>
    </row>
    <row r="145" spans="2:15" ht="15" customHeight="1" x14ac:dyDescent="0.25">
      <c r="B145" s="156">
        <v>69</v>
      </c>
      <c r="C145" s="155" t="s">
        <v>382</v>
      </c>
      <c r="D145" s="155" t="s">
        <v>373</v>
      </c>
      <c r="E145" s="157">
        <v>1</v>
      </c>
      <c r="F145" s="157"/>
      <c r="G145" s="157">
        <v>6</v>
      </c>
      <c r="H145" s="157">
        <v>9</v>
      </c>
      <c r="I145" s="158">
        <v>2.1</v>
      </c>
      <c r="J145" s="158">
        <v>0.64</v>
      </c>
      <c r="K145" s="159">
        <v>336.84210526315792</v>
      </c>
      <c r="L145" s="160">
        <v>2.0299999999999998</v>
      </c>
      <c r="M145" s="155">
        <v>22.690353000000002</v>
      </c>
      <c r="N145" s="155">
        <v>82.287616999999997</v>
      </c>
      <c r="O145" s="161">
        <v>1</v>
      </c>
    </row>
    <row r="146" spans="2:15" ht="15" customHeight="1" x14ac:dyDescent="0.25">
      <c r="B146" s="156">
        <v>70</v>
      </c>
      <c r="C146" s="155" t="s">
        <v>382</v>
      </c>
      <c r="D146" s="155" t="s">
        <v>374</v>
      </c>
      <c r="E146" s="157">
        <v>1</v>
      </c>
      <c r="F146" s="157"/>
      <c r="G146" s="157">
        <v>6</v>
      </c>
      <c r="H146" s="157">
        <v>9</v>
      </c>
      <c r="I146" s="158">
        <v>2.1</v>
      </c>
      <c r="J146" s="158">
        <v>0.64</v>
      </c>
      <c r="K146" s="159">
        <v>336.84210526315792</v>
      </c>
      <c r="L146" s="160">
        <v>2.0299999999999998</v>
      </c>
      <c r="M146" s="155">
        <v>22.696639999999999</v>
      </c>
      <c r="N146" s="155">
        <v>82.267865</v>
      </c>
      <c r="O146" s="161">
        <v>1</v>
      </c>
    </row>
    <row r="147" spans="2:15" ht="15" customHeight="1" x14ac:dyDescent="0.25">
      <c r="B147" s="156">
        <v>71</v>
      </c>
      <c r="C147" s="155" t="s">
        <v>381</v>
      </c>
      <c r="D147" s="155" t="s">
        <v>375</v>
      </c>
      <c r="E147" s="157">
        <v>1</v>
      </c>
      <c r="F147" s="157">
        <v>60</v>
      </c>
      <c r="G147" s="157">
        <v>60</v>
      </c>
      <c r="H147" s="157"/>
      <c r="I147" s="158">
        <v>0.27</v>
      </c>
      <c r="J147" s="158">
        <v>0.23</v>
      </c>
      <c r="K147" s="159">
        <v>121.05263157894737</v>
      </c>
      <c r="L147" s="160">
        <v>1</v>
      </c>
      <c r="M147" s="155">
        <v>22.693670000000001</v>
      </c>
      <c r="N147" s="155">
        <v>82.262519999999995</v>
      </c>
      <c r="O147" s="161">
        <v>1</v>
      </c>
    </row>
    <row r="148" spans="2:15" ht="15" customHeight="1" x14ac:dyDescent="0.25">
      <c r="B148" s="156">
        <v>72</v>
      </c>
      <c r="C148" s="155" t="s">
        <v>322</v>
      </c>
      <c r="D148" s="155" t="s">
        <v>376</v>
      </c>
      <c r="E148" s="157">
        <v>1</v>
      </c>
      <c r="F148" s="157">
        <v>20</v>
      </c>
      <c r="G148" s="157">
        <v>20</v>
      </c>
      <c r="H148" s="157">
        <v>3</v>
      </c>
      <c r="I148" s="158">
        <v>1.41157</v>
      </c>
      <c r="J148" s="158">
        <v>1.270413</v>
      </c>
      <c r="K148" s="159">
        <v>668.63842105263154</v>
      </c>
      <c r="L148" s="160">
        <v>1.5</v>
      </c>
      <c r="M148" s="155">
        <v>22.695640000000001</v>
      </c>
      <c r="N148" s="155">
        <v>82.263655999999997</v>
      </c>
      <c r="O148" s="161">
        <v>1</v>
      </c>
    </row>
    <row r="149" spans="2:15" ht="15" customHeight="1" x14ac:dyDescent="0.25">
      <c r="B149" s="156">
        <v>73</v>
      </c>
      <c r="C149" s="155" t="s">
        <v>322</v>
      </c>
      <c r="D149" s="155" t="s">
        <v>377</v>
      </c>
      <c r="E149" s="157">
        <v>1</v>
      </c>
      <c r="F149" s="157">
        <v>20</v>
      </c>
      <c r="G149" s="157">
        <v>20</v>
      </c>
      <c r="H149" s="157">
        <v>3</v>
      </c>
      <c r="I149" s="158">
        <v>1.41157</v>
      </c>
      <c r="J149" s="158">
        <v>1.270413</v>
      </c>
      <c r="K149" s="159">
        <v>668.63842105263154</v>
      </c>
      <c r="L149" s="160">
        <v>1.5</v>
      </c>
      <c r="M149" s="155">
        <v>22.693653999999999</v>
      </c>
      <c r="N149" s="155">
        <v>82.262519999999995</v>
      </c>
      <c r="O149" s="161">
        <v>1</v>
      </c>
    </row>
    <row r="150" spans="2:15" ht="15" customHeight="1" x14ac:dyDescent="0.25">
      <c r="B150" s="156">
        <v>74</v>
      </c>
      <c r="C150" s="155" t="s">
        <v>224</v>
      </c>
      <c r="D150" s="155" t="s">
        <v>378</v>
      </c>
      <c r="E150" s="157">
        <v>1</v>
      </c>
      <c r="F150" s="157"/>
      <c r="G150" s="157">
        <v>6</v>
      </c>
      <c r="H150" s="157">
        <v>9</v>
      </c>
      <c r="I150" s="158">
        <v>1.97</v>
      </c>
      <c r="J150" s="158">
        <v>0.78799999999999992</v>
      </c>
      <c r="K150" s="159">
        <v>414.73684210526312</v>
      </c>
      <c r="L150" s="160">
        <v>2.0299999999999998</v>
      </c>
      <c r="M150" s="155">
        <v>22.690760000000001</v>
      </c>
      <c r="N150" s="155">
        <v>82.269875999999996</v>
      </c>
      <c r="O150" s="161">
        <v>1</v>
      </c>
    </row>
    <row r="151" spans="2:15" ht="15" customHeight="1" x14ac:dyDescent="0.25">
      <c r="B151" s="156">
        <v>75</v>
      </c>
      <c r="C151" s="155" t="s">
        <v>224</v>
      </c>
      <c r="D151" s="155" t="s">
        <v>379</v>
      </c>
      <c r="E151" s="157">
        <v>1</v>
      </c>
      <c r="F151" s="157"/>
      <c r="G151" s="157">
        <v>6</v>
      </c>
      <c r="H151" s="157">
        <v>9</v>
      </c>
      <c r="I151" s="164">
        <v>1.97</v>
      </c>
      <c r="J151" s="163">
        <v>0.78799999999999992</v>
      </c>
      <c r="K151" s="159">
        <v>414.73684210526312</v>
      </c>
      <c r="L151" s="160">
        <v>2.0299999999999998</v>
      </c>
      <c r="M151" s="155">
        <v>22.697659999999999</v>
      </c>
      <c r="N151" s="155">
        <v>82.262320000000003</v>
      </c>
      <c r="O151" s="161">
        <v>1</v>
      </c>
    </row>
    <row r="152" spans="2:15" ht="15" customHeight="1" x14ac:dyDescent="0.25">
      <c r="B152" s="156">
        <v>76</v>
      </c>
      <c r="C152" s="155" t="s">
        <v>321</v>
      </c>
      <c r="D152" s="155" t="s">
        <v>380</v>
      </c>
      <c r="E152" s="157">
        <v>1</v>
      </c>
      <c r="F152" s="157">
        <v>55</v>
      </c>
      <c r="G152" s="157">
        <v>50</v>
      </c>
      <c r="H152" s="157">
        <v>1.5</v>
      </c>
      <c r="I152" s="164">
        <v>6.3767199999999997</v>
      </c>
      <c r="J152" s="163">
        <v>2.5506879999999996</v>
      </c>
      <c r="K152" s="159">
        <v>1342.4673684210525</v>
      </c>
      <c r="L152" s="160">
        <v>6.42</v>
      </c>
      <c r="M152" s="155">
        <v>22.69455</v>
      </c>
      <c r="N152" s="155">
        <v>82.262244999999993</v>
      </c>
      <c r="O152" s="161">
        <v>5</v>
      </c>
    </row>
    <row r="153" spans="2:15" ht="15" customHeight="1" x14ac:dyDescent="0.25">
      <c r="B153" s="156">
        <v>77</v>
      </c>
      <c r="C153" s="155" t="s">
        <v>322</v>
      </c>
      <c r="D153" s="155" t="s">
        <v>386</v>
      </c>
      <c r="E153" s="157">
        <v>1</v>
      </c>
      <c r="F153" s="157">
        <v>20</v>
      </c>
      <c r="G153" s="157">
        <v>20</v>
      </c>
      <c r="H153" s="157">
        <v>3</v>
      </c>
      <c r="I153" s="158">
        <v>1.29</v>
      </c>
      <c r="J153" s="158">
        <v>1.1599999999999999</v>
      </c>
      <c r="K153" s="159">
        <v>604</v>
      </c>
      <c r="L153" s="160">
        <v>1.5</v>
      </c>
      <c r="M153" s="155">
        <v>22.677340000000001</v>
      </c>
      <c r="N153" s="155">
        <v>82.293423000000004</v>
      </c>
      <c r="O153" s="161">
        <v>1</v>
      </c>
    </row>
    <row r="154" spans="2:15" ht="15" customHeight="1" x14ac:dyDescent="0.25">
      <c r="B154" s="156">
        <v>78</v>
      </c>
      <c r="C154" s="155" t="s">
        <v>393</v>
      </c>
      <c r="D154" s="155" t="s">
        <v>387</v>
      </c>
      <c r="E154" s="157">
        <v>1</v>
      </c>
      <c r="F154" s="157">
        <v>55</v>
      </c>
      <c r="G154" s="157">
        <v>50</v>
      </c>
      <c r="H154" s="157">
        <v>3</v>
      </c>
      <c r="I154" s="158">
        <v>10.169420000000001</v>
      </c>
      <c r="J154" s="158">
        <v>9.1530000000000005</v>
      </c>
      <c r="K154" s="159">
        <v>4765</v>
      </c>
      <c r="L154" s="160">
        <v>12.37</v>
      </c>
      <c r="M154" s="155">
        <v>22.677430000000001</v>
      </c>
      <c r="N154" s="155">
        <v>82.293442999999996</v>
      </c>
      <c r="O154" s="161">
        <v>5</v>
      </c>
    </row>
    <row r="155" spans="2:15" ht="15" customHeight="1" x14ac:dyDescent="0.25">
      <c r="B155" s="156">
        <v>79</v>
      </c>
      <c r="C155" s="155" t="s">
        <v>394</v>
      </c>
      <c r="D155" s="155" t="s">
        <v>388</v>
      </c>
      <c r="E155" s="157">
        <v>1</v>
      </c>
      <c r="F155" s="157">
        <v>55</v>
      </c>
      <c r="G155" s="157">
        <v>50</v>
      </c>
      <c r="H155" s="157">
        <v>1.5</v>
      </c>
      <c r="I155" s="158">
        <v>8.7512500000000006</v>
      </c>
      <c r="J155" s="158">
        <v>7.87</v>
      </c>
      <c r="K155" s="159">
        <v>4098</v>
      </c>
      <c r="L155" s="160">
        <v>6.42</v>
      </c>
      <c r="M155" s="155">
        <v>22.67755</v>
      </c>
      <c r="N155" s="155">
        <v>82.293464999999998</v>
      </c>
      <c r="O155" s="161">
        <v>5</v>
      </c>
    </row>
    <row r="156" spans="2:15" ht="15" customHeight="1" x14ac:dyDescent="0.25">
      <c r="B156" s="156">
        <v>80</v>
      </c>
      <c r="C156" s="155" t="s">
        <v>395</v>
      </c>
      <c r="D156" s="155" t="s">
        <v>389</v>
      </c>
      <c r="E156" s="157">
        <v>1</v>
      </c>
      <c r="F156" s="157">
        <v>55</v>
      </c>
      <c r="G156" s="157">
        <v>50</v>
      </c>
      <c r="H156" s="157">
        <v>1.5</v>
      </c>
      <c r="I156" s="158">
        <v>7.77</v>
      </c>
      <c r="J156" s="158">
        <v>7.08</v>
      </c>
      <c r="K156" s="159">
        <v>3668.3937823834194</v>
      </c>
      <c r="L156" s="160">
        <v>6.42</v>
      </c>
      <c r="M156" s="155">
        <v>22.693628</v>
      </c>
      <c r="N156" s="155">
        <v>82.269268999999994</v>
      </c>
      <c r="O156" s="161">
        <v>5</v>
      </c>
    </row>
    <row r="157" spans="2:15" ht="15" customHeight="1" x14ac:dyDescent="0.25">
      <c r="B157" s="156">
        <v>81</v>
      </c>
      <c r="C157" s="155" t="s">
        <v>395</v>
      </c>
      <c r="D157" s="155" t="s">
        <v>390</v>
      </c>
      <c r="E157" s="157">
        <v>1</v>
      </c>
      <c r="F157" s="157">
        <v>55</v>
      </c>
      <c r="G157" s="157">
        <v>50</v>
      </c>
      <c r="H157" s="157">
        <v>1.5</v>
      </c>
      <c r="I157" s="158">
        <v>9.84</v>
      </c>
      <c r="J157" s="158">
        <v>9.35</v>
      </c>
      <c r="K157" s="159">
        <v>4844.5595854922276</v>
      </c>
      <c r="L157" s="160">
        <v>6.42</v>
      </c>
      <c r="M157" s="155">
        <v>22.693632999999998</v>
      </c>
      <c r="N157" s="155">
        <v>82.268636000000001</v>
      </c>
      <c r="O157" s="161">
        <v>5</v>
      </c>
    </row>
    <row r="158" spans="2:15" ht="15" customHeight="1" x14ac:dyDescent="0.25">
      <c r="B158" s="156">
        <v>82</v>
      </c>
      <c r="C158" s="155" t="s">
        <v>396</v>
      </c>
      <c r="D158" s="155" t="s">
        <v>391</v>
      </c>
      <c r="E158" s="157">
        <v>1</v>
      </c>
      <c r="F158" s="157">
        <v>55</v>
      </c>
      <c r="G158" s="157">
        <v>50</v>
      </c>
      <c r="H158" s="157">
        <v>3</v>
      </c>
      <c r="I158" s="158">
        <v>11.12</v>
      </c>
      <c r="J158" s="158">
        <v>10.15</v>
      </c>
      <c r="K158" s="159">
        <v>5259.0673575129531</v>
      </c>
      <c r="L158" s="160">
        <v>12.37</v>
      </c>
      <c r="M158" s="155">
        <v>22.692340000000002</v>
      </c>
      <c r="N158" s="155">
        <v>82.266750000000002</v>
      </c>
      <c r="O158" s="161">
        <v>5</v>
      </c>
    </row>
    <row r="159" spans="2:15" ht="15" customHeight="1" x14ac:dyDescent="0.25">
      <c r="B159" s="156">
        <v>83</v>
      </c>
      <c r="C159" s="155" t="s">
        <v>396</v>
      </c>
      <c r="D159" s="155" t="s">
        <v>392</v>
      </c>
      <c r="E159" s="157">
        <v>1</v>
      </c>
      <c r="F159" s="157">
        <v>55</v>
      </c>
      <c r="G159" s="157">
        <v>50</v>
      </c>
      <c r="H159" s="157">
        <v>3</v>
      </c>
      <c r="I159" s="158">
        <v>13.04</v>
      </c>
      <c r="J159" s="158">
        <v>12.39</v>
      </c>
      <c r="K159" s="159">
        <v>6419.6891191709847</v>
      </c>
      <c r="L159" s="160">
        <v>12.37</v>
      </c>
      <c r="M159" s="155">
        <v>22.692460000000001</v>
      </c>
      <c r="N159" s="155">
        <v>82.268680000000003</v>
      </c>
      <c r="O159" s="161">
        <v>5</v>
      </c>
    </row>
    <row r="160" spans="2:15" s="99" customFormat="1" ht="15" customHeight="1" thickBot="1" x14ac:dyDescent="0.3">
      <c r="B160" s="123" t="s">
        <v>251</v>
      </c>
      <c r="C160" s="124"/>
      <c r="D160" s="125"/>
      <c r="E160" s="95">
        <f>SUM(E77:E159)</f>
        <v>79</v>
      </c>
      <c r="F160" s="95"/>
      <c r="G160" s="95"/>
      <c r="H160" s="95"/>
      <c r="I160" s="96">
        <f>SUM(I77:I159)</f>
        <v>191.84387999999981</v>
      </c>
      <c r="J160" s="96">
        <f>SUM(J77:J159)</f>
        <v>142.47784899999999</v>
      </c>
      <c r="K160" s="97">
        <f>SUM(K77:K159)</f>
        <v>76731.036827423683</v>
      </c>
      <c r="L160" s="97">
        <f>SUM(L77:L159)</f>
        <v>213.66699999999997</v>
      </c>
      <c r="M160" s="97"/>
      <c r="N160" s="97"/>
      <c r="O160" s="98">
        <f>SUM(O77:O159)</f>
        <v>135</v>
      </c>
    </row>
  </sheetData>
  <autoFilter ref="B75:R160">
    <filterColumn colId="11" showButton="0"/>
  </autoFilter>
  <mergeCells count="20">
    <mergeCell ref="B1:O1"/>
    <mergeCell ref="I17:L17"/>
    <mergeCell ref="E9:L9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O74:O75"/>
    <mergeCell ref="Q7:R7"/>
    <mergeCell ref="I16:L16"/>
    <mergeCell ref="D73:O73"/>
    <mergeCell ref="E3:L3"/>
    <mergeCell ref="B160:D160"/>
    <mergeCell ref="E5:O5"/>
    <mergeCell ref="M75:N75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J40" sqref="J40"/>
    </sheetView>
  </sheetViews>
  <sheetFormatPr defaultRowHeight="15" x14ac:dyDescent="0.25"/>
  <cols>
    <col min="1" max="1" width="62.7109375" customWidth="1"/>
  </cols>
  <sheetData>
    <row r="1" spans="1:7" ht="21" customHeight="1" x14ac:dyDescent="0.25">
      <c r="A1" s="147" t="s">
        <v>252</v>
      </c>
      <c r="B1" s="147"/>
      <c r="C1" s="147"/>
      <c r="D1" s="147"/>
      <c r="E1" s="147"/>
      <c r="F1" s="147"/>
      <c r="G1" s="67" t="s">
        <v>253</v>
      </c>
    </row>
    <row r="2" spans="1:7" x14ac:dyDescent="0.25">
      <c r="A2" s="146" t="s">
        <v>47</v>
      </c>
      <c r="B2" s="146"/>
      <c r="C2" s="146"/>
      <c r="D2" s="146"/>
      <c r="E2" s="146"/>
      <c r="F2" s="146"/>
      <c r="G2" s="146"/>
    </row>
    <row r="3" spans="1:7" x14ac:dyDescent="0.25">
      <c r="A3" s="68" t="s">
        <v>48</v>
      </c>
      <c r="B3" s="145">
        <v>302</v>
      </c>
      <c r="C3" s="145"/>
      <c r="D3" s="145"/>
      <c r="E3" s="145"/>
      <c r="F3" s="145"/>
      <c r="G3" s="145"/>
    </row>
    <row r="4" spans="1:7" x14ac:dyDescent="0.25">
      <c r="A4" s="68" t="s">
        <v>49</v>
      </c>
      <c r="B4" s="148">
        <v>1445</v>
      </c>
      <c r="C4" s="148"/>
      <c r="D4" s="148"/>
      <c r="E4" s="148"/>
      <c r="F4" s="148"/>
      <c r="G4" s="148"/>
    </row>
    <row r="5" spans="1:7" x14ac:dyDescent="0.25">
      <c r="A5" s="68" t="s">
        <v>50</v>
      </c>
      <c r="B5" s="145">
        <v>291</v>
      </c>
      <c r="C5" s="145"/>
      <c r="D5" s="145"/>
      <c r="E5" s="145"/>
      <c r="F5" s="145"/>
      <c r="G5" s="145"/>
    </row>
    <row r="6" spans="1:7" x14ac:dyDescent="0.25">
      <c r="A6" s="68" t="s">
        <v>51</v>
      </c>
      <c r="B6" s="148">
        <v>1329</v>
      </c>
      <c r="C6" s="148"/>
      <c r="D6" s="148"/>
      <c r="E6" s="148"/>
      <c r="F6" s="148"/>
      <c r="G6" s="148"/>
    </row>
    <row r="7" spans="1:7" x14ac:dyDescent="0.25">
      <c r="A7" s="68" t="s">
        <v>52</v>
      </c>
      <c r="B7" s="145">
        <v>1.05</v>
      </c>
      <c r="C7" s="145"/>
      <c r="D7" s="145"/>
      <c r="E7" s="145"/>
      <c r="F7" s="145"/>
      <c r="G7" s="145"/>
    </row>
    <row r="8" spans="1:7" x14ac:dyDescent="0.25">
      <c r="A8" s="68" t="s">
        <v>53</v>
      </c>
      <c r="B8" s="145">
        <v>65.459999999999994</v>
      </c>
      <c r="C8" s="145"/>
      <c r="D8" s="145"/>
      <c r="E8" s="145"/>
      <c r="F8" s="145"/>
      <c r="G8" s="145"/>
    </row>
    <row r="9" spans="1:7" ht="21" x14ac:dyDescent="0.25">
      <c r="A9" s="69" t="s">
        <v>54</v>
      </c>
      <c r="B9" s="70" t="s">
        <v>55</v>
      </c>
      <c r="C9" s="70" t="s">
        <v>56</v>
      </c>
      <c r="D9" s="70" t="s">
        <v>57</v>
      </c>
      <c r="E9" s="70" t="s">
        <v>58</v>
      </c>
      <c r="F9" s="70" t="s">
        <v>59</v>
      </c>
      <c r="G9" s="71" t="s">
        <v>60</v>
      </c>
    </row>
    <row r="10" spans="1:7" x14ac:dyDescent="0.25">
      <c r="A10" s="68" t="s">
        <v>61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3"/>
    </row>
    <row r="11" spans="1:7" x14ac:dyDescent="0.25">
      <c r="A11" s="68" t="s">
        <v>62</v>
      </c>
      <c r="B11" s="74">
        <v>9390</v>
      </c>
      <c r="C11" s="74">
        <v>37789</v>
      </c>
      <c r="D11" s="74">
        <v>32713</v>
      </c>
      <c r="E11" s="74">
        <v>34769</v>
      </c>
      <c r="F11" s="74">
        <v>15342</v>
      </c>
      <c r="G11" s="73"/>
    </row>
    <row r="12" spans="1:7" x14ac:dyDescent="0.25">
      <c r="A12" s="68" t="s">
        <v>63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66"/>
    </row>
    <row r="13" spans="1:7" x14ac:dyDescent="0.25">
      <c r="A13" s="68" t="s">
        <v>64</v>
      </c>
      <c r="B13" s="72">
        <v>0</v>
      </c>
      <c r="C13" s="72"/>
      <c r="D13" s="72"/>
      <c r="E13" s="72"/>
      <c r="F13" s="72"/>
      <c r="G13" s="73"/>
    </row>
    <row r="14" spans="1:7" x14ac:dyDescent="0.25">
      <c r="A14" s="68" t="s">
        <v>65</v>
      </c>
      <c r="B14" s="72">
        <v>1.66</v>
      </c>
      <c r="C14" s="72">
        <v>1.37</v>
      </c>
      <c r="D14" s="72">
        <v>1.1299999999999999</v>
      </c>
      <c r="E14" s="72">
        <v>0.89</v>
      </c>
      <c r="F14" s="72">
        <v>1.1000000000000001</v>
      </c>
      <c r="G14" s="66"/>
    </row>
    <row r="15" spans="1:7" x14ac:dyDescent="0.25">
      <c r="A15" s="68" t="s">
        <v>66</v>
      </c>
      <c r="B15" s="72">
        <v>54.1</v>
      </c>
      <c r="C15" s="72">
        <v>50.59</v>
      </c>
      <c r="D15" s="72">
        <v>53.89</v>
      </c>
      <c r="E15" s="72">
        <v>51.82</v>
      </c>
      <c r="F15" s="72">
        <v>44.81</v>
      </c>
      <c r="G15" s="66"/>
    </row>
    <row r="16" spans="1:7" x14ac:dyDescent="0.25">
      <c r="A16" s="68" t="s">
        <v>67</v>
      </c>
      <c r="B16" s="72">
        <v>47.74</v>
      </c>
      <c r="C16" s="72">
        <v>48.15</v>
      </c>
      <c r="D16" s="72">
        <v>47.82</v>
      </c>
      <c r="E16" s="72">
        <v>51.61</v>
      </c>
      <c r="F16" s="72">
        <v>51.3</v>
      </c>
      <c r="G16" s="66"/>
    </row>
    <row r="17" spans="1:7" x14ac:dyDescent="0.25">
      <c r="A17" s="68" t="s">
        <v>68</v>
      </c>
      <c r="B17" s="72">
        <v>42.49</v>
      </c>
      <c r="C17" s="72">
        <v>133.06</v>
      </c>
      <c r="D17" s="72">
        <v>115.19</v>
      </c>
      <c r="E17" s="72">
        <v>124.18</v>
      </c>
      <c r="F17" s="72">
        <v>57.25</v>
      </c>
      <c r="G17" s="66"/>
    </row>
    <row r="18" spans="1:7" x14ac:dyDescent="0.25">
      <c r="A18" s="68" t="s">
        <v>69</v>
      </c>
      <c r="B18" s="72">
        <v>189.85</v>
      </c>
      <c r="C18" s="72">
        <v>175.93</v>
      </c>
      <c r="D18" s="72">
        <v>174</v>
      </c>
      <c r="E18" s="72">
        <v>172</v>
      </c>
      <c r="F18" s="72">
        <v>167</v>
      </c>
      <c r="G18" s="66"/>
    </row>
    <row r="19" spans="1:7" x14ac:dyDescent="0.25">
      <c r="A19" s="68" t="s">
        <v>70</v>
      </c>
      <c r="B19" s="72">
        <v>0</v>
      </c>
      <c r="C19" s="72">
        <v>233</v>
      </c>
      <c r="D19" s="72">
        <v>204</v>
      </c>
      <c r="E19" s="72">
        <v>198</v>
      </c>
      <c r="F19" s="72">
        <v>23</v>
      </c>
      <c r="G19" s="66"/>
    </row>
    <row r="20" spans="1:7" x14ac:dyDescent="0.25">
      <c r="A20" s="68" t="s">
        <v>71</v>
      </c>
      <c r="B20" s="72">
        <v>221</v>
      </c>
      <c r="C20" s="72">
        <v>284</v>
      </c>
      <c r="D20" s="72">
        <v>284</v>
      </c>
      <c r="E20" s="72">
        <v>280</v>
      </c>
      <c r="F20" s="72">
        <v>268</v>
      </c>
      <c r="G20" s="73"/>
    </row>
    <row r="21" spans="1:7" x14ac:dyDescent="0.25">
      <c r="A21" s="68" t="s">
        <v>72</v>
      </c>
      <c r="B21" s="72">
        <v>455</v>
      </c>
      <c r="C21" s="72">
        <v>627</v>
      </c>
      <c r="D21" s="72">
        <v>617</v>
      </c>
      <c r="E21" s="72">
        <v>606</v>
      </c>
      <c r="F21" s="72">
        <v>555</v>
      </c>
      <c r="G21" s="73"/>
    </row>
    <row r="22" spans="1:7" x14ac:dyDescent="0.25">
      <c r="A22" s="68" t="s">
        <v>73</v>
      </c>
      <c r="B22" s="72">
        <v>1</v>
      </c>
      <c r="C22" s="72">
        <v>4</v>
      </c>
      <c r="D22" s="72">
        <v>0</v>
      </c>
      <c r="E22" s="72">
        <v>1</v>
      </c>
      <c r="F22" s="72">
        <v>0</v>
      </c>
      <c r="G22" s="66"/>
    </row>
    <row r="23" spans="1:7" x14ac:dyDescent="0.25">
      <c r="A23" s="146" t="s">
        <v>74</v>
      </c>
      <c r="B23" s="146"/>
      <c r="C23" s="146"/>
      <c r="D23" s="146"/>
      <c r="E23" s="146"/>
      <c r="F23" s="146"/>
      <c r="G23" s="146"/>
    </row>
    <row r="24" spans="1:7" x14ac:dyDescent="0.25">
      <c r="A24" s="68" t="s">
        <v>75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66"/>
    </row>
    <row r="25" spans="1:7" x14ac:dyDescent="0.25">
      <c r="A25" s="68" t="s">
        <v>76</v>
      </c>
      <c r="B25" s="72">
        <v>47</v>
      </c>
      <c r="C25" s="72">
        <v>75</v>
      </c>
      <c r="D25" s="72">
        <v>117</v>
      </c>
      <c r="E25" s="72">
        <v>85</v>
      </c>
      <c r="F25" s="72">
        <v>80</v>
      </c>
      <c r="G25" s="73"/>
    </row>
    <row r="26" spans="1:7" x14ac:dyDescent="0.25">
      <c r="A26" s="68" t="s">
        <v>77</v>
      </c>
      <c r="B26" s="72">
        <v>19</v>
      </c>
      <c r="C26" s="72">
        <v>41</v>
      </c>
      <c r="D26" s="72">
        <v>42</v>
      </c>
      <c r="E26" s="72">
        <v>44</v>
      </c>
      <c r="F26" s="72">
        <v>41</v>
      </c>
      <c r="G26" s="73"/>
    </row>
    <row r="27" spans="1:7" x14ac:dyDescent="0.25">
      <c r="A27" s="68" t="s">
        <v>78</v>
      </c>
      <c r="B27" s="72">
        <v>28</v>
      </c>
      <c r="C27" s="72">
        <v>34</v>
      </c>
      <c r="D27" s="72">
        <v>75</v>
      </c>
      <c r="E27" s="72">
        <v>41</v>
      </c>
      <c r="F27" s="72">
        <v>39</v>
      </c>
      <c r="G27" s="66"/>
    </row>
    <row r="28" spans="1:7" x14ac:dyDescent="0.25">
      <c r="A28" s="68" t="s">
        <v>79</v>
      </c>
      <c r="B28" s="72">
        <v>83.17</v>
      </c>
      <c r="C28" s="72">
        <v>85.02</v>
      </c>
      <c r="D28" s="72">
        <v>77.45</v>
      </c>
      <c r="E28" s="72">
        <v>86.74</v>
      </c>
      <c r="F28" s="72">
        <v>69.31</v>
      </c>
      <c r="G28" s="66"/>
    </row>
    <row r="29" spans="1:7" x14ac:dyDescent="0.25">
      <c r="A29" s="68" t="s">
        <v>80</v>
      </c>
      <c r="B29" s="72">
        <v>85.11</v>
      </c>
      <c r="C29" s="72">
        <v>90.67</v>
      </c>
      <c r="D29" s="72">
        <v>94.02</v>
      </c>
      <c r="E29" s="72">
        <v>82.35</v>
      </c>
      <c r="F29" s="72">
        <v>80</v>
      </c>
      <c r="G29" s="66"/>
    </row>
    <row r="30" spans="1:7" x14ac:dyDescent="0.25">
      <c r="A30" s="146" t="s">
        <v>81</v>
      </c>
      <c r="B30" s="146"/>
      <c r="C30" s="146"/>
      <c r="D30" s="146"/>
      <c r="E30" s="146"/>
      <c r="F30" s="146"/>
      <c r="G30" s="146"/>
    </row>
    <row r="31" spans="1:7" x14ac:dyDescent="0.25">
      <c r="A31" s="68" t="s">
        <v>82</v>
      </c>
      <c r="B31" s="72">
        <v>33.78</v>
      </c>
      <c r="C31" s="72">
        <v>70.989999999999995</v>
      </c>
      <c r="D31" s="72">
        <v>62.08</v>
      </c>
      <c r="E31" s="72">
        <v>68.25</v>
      </c>
      <c r="F31" s="72">
        <v>28.57</v>
      </c>
      <c r="G31" s="66"/>
    </row>
    <row r="32" spans="1:7" x14ac:dyDescent="0.25">
      <c r="A32" s="68" t="s">
        <v>83</v>
      </c>
      <c r="B32" s="72">
        <v>25.31</v>
      </c>
      <c r="C32" s="72">
        <v>60.5</v>
      </c>
      <c r="D32" s="72">
        <v>55.2</v>
      </c>
      <c r="E32" s="72">
        <v>59.49</v>
      </c>
      <c r="F32" s="72">
        <v>24.23</v>
      </c>
      <c r="G32" s="66"/>
    </row>
    <row r="33" spans="1:7" x14ac:dyDescent="0.25">
      <c r="A33" s="68" t="s">
        <v>84</v>
      </c>
      <c r="B33" s="72">
        <v>8.2799999999999994</v>
      </c>
      <c r="C33" s="72">
        <v>9.83</v>
      </c>
      <c r="D33" s="72">
        <v>6.08</v>
      </c>
      <c r="E33" s="72">
        <v>7.78</v>
      </c>
      <c r="F33" s="72">
        <v>3.46</v>
      </c>
      <c r="G33" s="66"/>
    </row>
    <row r="34" spans="1:7" x14ac:dyDescent="0.25">
      <c r="A34" s="68" t="s">
        <v>85</v>
      </c>
      <c r="B34" s="72">
        <v>24.65</v>
      </c>
      <c r="C34" s="72">
        <v>13.98</v>
      </c>
      <c r="D34" s="72">
        <v>9.92</v>
      </c>
      <c r="E34" s="72">
        <v>11.56</v>
      </c>
      <c r="F34" s="72">
        <v>12.51</v>
      </c>
      <c r="G34" s="66"/>
    </row>
    <row r="35" spans="1:7" x14ac:dyDescent="0.25">
      <c r="A35" s="68" t="s">
        <v>86</v>
      </c>
      <c r="B35" s="72">
        <v>0.18</v>
      </c>
      <c r="C35" s="72">
        <v>0.66</v>
      </c>
      <c r="D35" s="72">
        <v>0.8</v>
      </c>
      <c r="E35" s="72">
        <v>0.98</v>
      </c>
      <c r="F35" s="72">
        <v>0.88</v>
      </c>
      <c r="G35" s="66"/>
    </row>
    <row r="36" spans="1:7" x14ac:dyDescent="0.25">
      <c r="A36" s="68" t="s">
        <v>87</v>
      </c>
      <c r="B36" s="72">
        <v>0.53</v>
      </c>
      <c r="C36" s="72">
        <v>0.93</v>
      </c>
      <c r="D36" s="72">
        <v>1.29</v>
      </c>
      <c r="E36" s="72">
        <v>1.44</v>
      </c>
      <c r="F36" s="72">
        <v>3.08</v>
      </c>
      <c r="G36" s="66"/>
    </row>
    <row r="37" spans="1:7" x14ac:dyDescent="0.25">
      <c r="A37" s="68" t="s">
        <v>88</v>
      </c>
      <c r="B37" s="72">
        <v>193.08</v>
      </c>
      <c r="C37" s="72">
        <v>202</v>
      </c>
      <c r="D37" s="72">
        <v>176.44</v>
      </c>
      <c r="E37" s="72">
        <v>195.03</v>
      </c>
      <c r="F37" s="72">
        <v>178.38</v>
      </c>
      <c r="G37" s="66"/>
    </row>
    <row r="38" spans="1:7" x14ac:dyDescent="0.25">
      <c r="A38" s="68" t="s">
        <v>89</v>
      </c>
      <c r="B38" s="72">
        <v>100</v>
      </c>
      <c r="C38" s="72">
        <v>100</v>
      </c>
      <c r="D38" s="72">
        <v>99.98</v>
      </c>
      <c r="E38" s="72">
        <v>99.73</v>
      </c>
      <c r="F38" s="72">
        <v>100</v>
      </c>
      <c r="G38" s="66"/>
    </row>
    <row r="39" spans="1:7" x14ac:dyDescent="0.25">
      <c r="A39" s="68" t="s">
        <v>90</v>
      </c>
      <c r="B39" s="72">
        <v>100</v>
      </c>
      <c r="C39" s="72">
        <v>79.31</v>
      </c>
      <c r="D39" s="72">
        <v>90.55</v>
      </c>
      <c r="E39" s="72">
        <v>100</v>
      </c>
      <c r="F39" s="72">
        <v>45.71</v>
      </c>
      <c r="G39" s="72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topLeftCell="A50" workbookViewId="0">
      <selection activeCell="L6" sqref="L6"/>
    </sheetView>
  </sheetViews>
  <sheetFormatPr defaultRowHeight="15" x14ac:dyDescent="0.25"/>
  <cols>
    <col min="1" max="1" width="5" style="56" customWidth="1"/>
    <col min="2" max="2" width="13.7109375" style="56" customWidth="1"/>
    <col min="3" max="3" width="27" style="85" customWidth="1"/>
    <col min="4" max="4" width="16.28515625" style="56" customWidth="1"/>
    <col min="5" max="6" width="9.140625" style="56"/>
    <col min="7" max="7" width="10.7109375" style="56" customWidth="1"/>
    <col min="8" max="8" width="11.7109375" style="56" customWidth="1"/>
    <col min="9" max="9" width="15.7109375" style="56" customWidth="1"/>
    <col min="10" max="10" width="15.28515625" style="56" customWidth="1"/>
    <col min="11" max="11" width="13.85546875" customWidth="1"/>
    <col min="12" max="12" width="16.85546875" style="89" customWidth="1"/>
    <col min="13" max="16384" width="9.140625" style="56"/>
  </cols>
  <sheetData>
    <row r="1" spans="1:11" ht="23.25" customHeight="1" x14ac:dyDescent="0.35">
      <c r="A1" s="152" t="s">
        <v>277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1" s="80" customFormat="1" ht="48" customHeight="1" x14ac:dyDescent="0.25">
      <c r="A2" s="81" t="s">
        <v>244</v>
      </c>
      <c r="B2" s="81" t="s">
        <v>245</v>
      </c>
      <c r="C2" s="86" t="s">
        <v>246</v>
      </c>
      <c r="D2" s="81"/>
      <c r="E2" s="81" t="s">
        <v>241</v>
      </c>
      <c r="F2" s="81" t="s">
        <v>242</v>
      </c>
      <c r="G2" s="81" t="s">
        <v>243</v>
      </c>
      <c r="H2" s="81" t="s">
        <v>278</v>
      </c>
      <c r="I2" s="81" t="s">
        <v>283</v>
      </c>
      <c r="J2" s="81" t="s">
        <v>272</v>
      </c>
      <c r="K2" s="81" t="s">
        <v>247</v>
      </c>
    </row>
    <row r="3" spans="1:11" s="80" customFormat="1" ht="16.5" customHeight="1" x14ac:dyDescent="0.25">
      <c r="A3" s="81"/>
      <c r="B3" s="81"/>
      <c r="C3" s="86"/>
      <c r="D3" s="81" t="s">
        <v>284</v>
      </c>
      <c r="E3" s="81" t="s">
        <v>279</v>
      </c>
      <c r="F3" s="81" t="s">
        <v>279</v>
      </c>
      <c r="G3" s="81" t="s">
        <v>279</v>
      </c>
      <c r="H3" s="81" t="s">
        <v>280</v>
      </c>
      <c r="I3" s="81" t="s">
        <v>281</v>
      </c>
      <c r="J3" s="81" t="s">
        <v>282</v>
      </c>
      <c r="K3" s="81" t="s">
        <v>282</v>
      </c>
    </row>
    <row r="4" spans="1:11" ht="15" customHeight="1" x14ac:dyDescent="0.25">
      <c r="A4" s="58">
        <v>1</v>
      </c>
      <c r="B4" s="58" t="s">
        <v>184</v>
      </c>
      <c r="C4" s="82" t="s">
        <v>119</v>
      </c>
      <c r="D4" s="59" t="s">
        <v>185</v>
      </c>
      <c r="E4" s="56">
        <v>25</v>
      </c>
      <c r="F4" s="56">
        <v>25</v>
      </c>
      <c r="G4" s="56">
        <v>3</v>
      </c>
      <c r="H4" s="87">
        <f t="shared" ref="H4:H35" si="0">(E4+(E4-(2*G4*0.1)*(G4/0.3-1)))/2*(F4+(F4-(2*G4*0.1)*(G4/0.3-1)))/2*G4</f>
        <v>1491.8700000000001</v>
      </c>
      <c r="I4" s="87">
        <f>0.75*(H4/0.15)/10000</f>
        <v>0.74593500000000001</v>
      </c>
      <c r="J4" s="57">
        <f>I4*2</f>
        <v>1.49187</v>
      </c>
      <c r="K4" s="57">
        <f>+J4+I4</f>
        <v>2.2378049999999998</v>
      </c>
    </row>
    <row r="5" spans="1:11" ht="15" customHeight="1" x14ac:dyDescent="0.25">
      <c r="A5" s="58">
        <v>2</v>
      </c>
      <c r="B5" s="58" t="s">
        <v>184</v>
      </c>
      <c r="C5" s="82" t="s">
        <v>120</v>
      </c>
      <c r="D5" s="59" t="s">
        <v>187</v>
      </c>
      <c r="E5" s="79">
        <v>40</v>
      </c>
      <c r="F5" s="79">
        <v>40</v>
      </c>
      <c r="G5" s="56">
        <v>3</v>
      </c>
      <c r="H5" s="87">
        <f t="shared" si="0"/>
        <v>4173.869999999999</v>
      </c>
      <c r="I5" s="87">
        <f t="shared" ref="I5:I68" si="1">0.75*(H5/0.15)/10000</f>
        <v>2.086935</v>
      </c>
      <c r="J5" s="57">
        <f t="shared" ref="J5:J68" si="2">I5*2</f>
        <v>4.17387</v>
      </c>
      <c r="K5" s="57">
        <f t="shared" ref="K5:K68" si="3">+J5+I5</f>
        <v>6.2608049999999995</v>
      </c>
    </row>
    <row r="6" spans="1:11" x14ac:dyDescent="0.25">
      <c r="A6" s="58">
        <v>3</v>
      </c>
      <c r="B6" s="58" t="s">
        <v>184</v>
      </c>
      <c r="C6" s="82" t="s">
        <v>121</v>
      </c>
      <c r="D6" s="59" t="s">
        <v>186</v>
      </c>
      <c r="E6" s="56">
        <v>30</v>
      </c>
      <c r="F6" s="56">
        <v>30</v>
      </c>
      <c r="G6" s="56">
        <v>3</v>
      </c>
      <c r="H6" s="87">
        <f t="shared" si="0"/>
        <v>2235.8700000000003</v>
      </c>
      <c r="I6" s="87">
        <f t="shared" si="1"/>
        <v>1.1179350000000001</v>
      </c>
      <c r="J6" s="57">
        <f t="shared" si="2"/>
        <v>2.2358700000000002</v>
      </c>
      <c r="K6" s="57">
        <f t="shared" si="3"/>
        <v>3.3538050000000004</v>
      </c>
    </row>
    <row r="7" spans="1:11" x14ac:dyDescent="0.25">
      <c r="A7" s="58">
        <v>4</v>
      </c>
      <c r="B7" s="58" t="s">
        <v>184</v>
      </c>
      <c r="C7" s="82" t="s">
        <v>121</v>
      </c>
      <c r="D7" s="59" t="s">
        <v>185</v>
      </c>
      <c r="E7" s="56">
        <v>23</v>
      </c>
      <c r="F7" s="56">
        <v>23</v>
      </c>
      <c r="G7" s="56">
        <v>3</v>
      </c>
      <c r="H7" s="87">
        <f t="shared" si="0"/>
        <v>1236.27</v>
      </c>
      <c r="I7" s="87">
        <f t="shared" si="1"/>
        <v>0.61813499999999999</v>
      </c>
      <c r="J7" s="57">
        <f t="shared" si="2"/>
        <v>1.23627</v>
      </c>
      <c r="K7" s="57">
        <f t="shared" si="3"/>
        <v>1.8544049999999999</v>
      </c>
    </row>
    <row r="8" spans="1:11" x14ac:dyDescent="0.25">
      <c r="A8" s="58">
        <v>5</v>
      </c>
      <c r="B8" s="58" t="s">
        <v>184</v>
      </c>
      <c r="C8" s="82" t="s">
        <v>122</v>
      </c>
      <c r="D8" s="59" t="s">
        <v>187</v>
      </c>
      <c r="E8" s="56">
        <v>40</v>
      </c>
      <c r="F8" s="56">
        <v>40</v>
      </c>
      <c r="G8" s="56">
        <v>3</v>
      </c>
      <c r="H8" s="87">
        <f t="shared" si="0"/>
        <v>4173.869999999999</v>
      </c>
      <c r="I8" s="87">
        <f t="shared" si="1"/>
        <v>2.086935</v>
      </c>
      <c r="J8" s="57">
        <f t="shared" si="2"/>
        <v>4.17387</v>
      </c>
      <c r="K8" s="57">
        <f t="shared" si="3"/>
        <v>6.2608049999999995</v>
      </c>
    </row>
    <row r="9" spans="1:11" x14ac:dyDescent="0.25">
      <c r="A9" s="58">
        <v>6</v>
      </c>
      <c r="B9" s="58" t="s">
        <v>184</v>
      </c>
      <c r="C9" s="82" t="s">
        <v>120</v>
      </c>
      <c r="D9" s="59" t="s">
        <v>186</v>
      </c>
      <c r="E9" s="56">
        <v>30</v>
      </c>
      <c r="F9" s="56">
        <v>30</v>
      </c>
      <c r="G9" s="56">
        <v>3</v>
      </c>
      <c r="H9" s="87">
        <f t="shared" si="0"/>
        <v>2235.8700000000003</v>
      </c>
      <c r="I9" s="87">
        <f t="shared" si="1"/>
        <v>1.1179350000000001</v>
      </c>
      <c r="J9" s="57">
        <f t="shared" si="2"/>
        <v>2.2358700000000002</v>
      </c>
      <c r="K9" s="57">
        <f t="shared" si="3"/>
        <v>3.3538050000000004</v>
      </c>
    </row>
    <row r="10" spans="1:11" x14ac:dyDescent="0.25">
      <c r="A10" s="58">
        <v>7</v>
      </c>
      <c r="B10" s="58" t="s">
        <v>184</v>
      </c>
      <c r="C10" s="82" t="s">
        <v>123</v>
      </c>
      <c r="D10" s="59" t="s">
        <v>185</v>
      </c>
      <c r="E10" s="56">
        <v>23</v>
      </c>
      <c r="F10" s="56">
        <v>23</v>
      </c>
      <c r="G10" s="56">
        <v>3</v>
      </c>
      <c r="H10" s="87">
        <f t="shared" si="0"/>
        <v>1236.27</v>
      </c>
      <c r="I10" s="87">
        <f t="shared" si="1"/>
        <v>0.61813499999999999</v>
      </c>
      <c r="J10" s="57">
        <f t="shared" si="2"/>
        <v>1.23627</v>
      </c>
      <c r="K10" s="57">
        <f t="shared" si="3"/>
        <v>1.8544049999999999</v>
      </c>
    </row>
    <row r="11" spans="1:11" x14ac:dyDescent="0.25">
      <c r="A11" s="58">
        <v>8</v>
      </c>
      <c r="B11" s="58" t="s">
        <v>184</v>
      </c>
      <c r="C11" s="82" t="s">
        <v>124</v>
      </c>
      <c r="D11" s="59" t="s">
        <v>186</v>
      </c>
      <c r="E11" s="56">
        <v>30</v>
      </c>
      <c r="F11" s="56">
        <v>30</v>
      </c>
      <c r="G11" s="56">
        <v>3</v>
      </c>
      <c r="H11" s="87">
        <f t="shared" si="0"/>
        <v>2235.8700000000003</v>
      </c>
      <c r="I11" s="87">
        <f t="shared" si="1"/>
        <v>1.1179350000000001</v>
      </c>
      <c r="J11" s="57">
        <f t="shared" si="2"/>
        <v>2.2358700000000002</v>
      </c>
      <c r="K11" s="57">
        <f t="shared" si="3"/>
        <v>3.3538050000000004</v>
      </c>
    </row>
    <row r="12" spans="1:11" x14ac:dyDescent="0.25">
      <c r="A12" s="58">
        <v>9</v>
      </c>
      <c r="B12" s="58" t="s">
        <v>184</v>
      </c>
      <c r="C12" s="82" t="s">
        <v>125</v>
      </c>
      <c r="D12" s="59" t="s">
        <v>186</v>
      </c>
      <c r="E12" s="56">
        <v>30</v>
      </c>
      <c r="F12" s="56">
        <v>30</v>
      </c>
      <c r="G12" s="56">
        <v>3</v>
      </c>
      <c r="H12" s="87">
        <f t="shared" si="0"/>
        <v>2235.8700000000003</v>
      </c>
      <c r="I12" s="87">
        <f t="shared" si="1"/>
        <v>1.1179350000000001</v>
      </c>
      <c r="J12" s="57">
        <f t="shared" si="2"/>
        <v>2.2358700000000002</v>
      </c>
      <c r="K12" s="57">
        <f t="shared" si="3"/>
        <v>3.3538050000000004</v>
      </c>
    </row>
    <row r="13" spans="1:11" x14ac:dyDescent="0.25">
      <c r="A13" s="58">
        <v>10</v>
      </c>
      <c r="B13" s="58" t="s">
        <v>184</v>
      </c>
      <c r="C13" s="82" t="s">
        <v>126</v>
      </c>
      <c r="D13" s="59" t="s">
        <v>186</v>
      </c>
      <c r="E13" s="56">
        <v>30</v>
      </c>
      <c r="F13" s="56">
        <v>30</v>
      </c>
      <c r="G13" s="56">
        <v>3</v>
      </c>
      <c r="H13" s="87">
        <f t="shared" si="0"/>
        <v>2235.8700000000003</v>
      </c>
      <c r="I13" s="87">
        <f t="shared" si="1"/>
        <v>1.1179350000000001</v>
      </c>
      <c r="J13" s="57">
        <f t="shared" si="2"/>
        <v>2.2358700000000002</v>
      </c>
      <c r="K13" s="57">
        <f t="shared" si="3"/>
        <v>3.3538050000000004</v>
      </c>
    </row>
    <row r="14" spans="1:11" x14ac:dyDescent="0.25">
      <c r="A14" s="58">
        <v>11</v>
      </c>
      <c r="B14" s="58" t="s">
        <v>184</v>
      </c>
      <c r="C14" s="82" t="s">
        <v>127</v>
      </c>
      <c r="D14" s="59" t="s">
        <v>187</v>
      </c>
      <c r="E14" s="56">
        <v>40</v>
      </c>
      <c r="F14" s="56">
        <v>40</v>
      </c>
      <c r="G14" s="56">
        <v>3</v>
      </c>
      <c r="H14" s="87">
        <f t="shared" si="0"/>
        <v>4173.869999999999</v>
      </c>
      <c r="I14" s="87">
        <f t="shared" si="1"/>
        <v>2.086935</v>
      </c>
      <c r="J14" s="57">
        <f t="shared" si="2"/>
        <v>4.17387</v>
      </c>
      <c r="K14" s="57">
        <f t="shared" si="3"/>
        <v>6.2608049999999995</v>
      </c>
    </row>
    <row r="15" spans="1:11" x14ac:dyDescent="0.25">
      <c r="A15" s="58">
        <v>12</v>
      </c>
      <c r="B15" s="58" t="s">
        <v>184</v>
      </c>
      <c r="C15" s="82" t="s">
        <v>128</v>
      </c>
      <c r="D15" s="59" t="s">
        <v>187</v>
      </c>
      <c r="E15" s="56">
        <v>40</v>
      </c>
      <c r="F15" s="56">
        <v>40</v>
      </c>
      <c r="G15" s="56">
        <v>3</v>
      </c>
      <c r="H15" s="87">
        <f t="shared" si="0"/>
        <v>4173.869999999999</v>
      </c>
      <c r="I15" s="87">
        <f t="shared" si="1"/>
        <v>2.086935</v>
      </c>
      <c r="J15" s="57">
        <f t="shared" si="2"/>
        <v>4.17387</v>
      </c>
      <c r="K15" s="57">
        <f t="shared" si="3"/>
        <v>6.2608049999999995</v>
      </c>
    </row>
    <row r="16" spans="1:11" x14ac:dyDescent="0.25">
      <c r="A16" s="58">
        <v>13</v>
      </c>
      <c r="B16" s="58" t="s">
        <v>184</v>
      </c>
      <c r="C16" s="82" t="s">
        <v>129</v>
      </c>
      <c r="D16" s="60" t="s">
        <v>186</v>
      </c>
      <c r="E16" s="56">
        <v>30</v>
      </c>
      <c r="F16" s="56">
        <v>30</v>
      </c>
      <c r="G16" s="56">
        <v>3</v>
      </c>
      <c r="H16" s="87">
        <f t="shared" si="0"/>
        <v>2235.8700000000003</v>
      </c>
      <c r="I16" s="87">
        <f t="shared" si="1"/>
        <v>1.1179350000000001</v>
      </c>
      <c r="J16" s="57">
        <f t="shared" si="2"/>
        <v>2.2358700000000002</v>
      </c>
      <c r="K16" s="57">
        <f t="shared" si="3"/>
        <v>3.3538050000000004</v>
      </c>
    </row>
    <row r="17" spans="1:11" x14ac:dyDescent="0.25">
      <c r="A17" s="58">
        <v>14</v>
      </c>
      <c r="B17" s="58" t="s">
        <v>184</v>
      </c>
      <c r="C17" s="82" t="s">
        <v>130</v>
      </c>
      <c r="D17" s="60" t="s">
        <v>185</v>
      </c>
      <c r="E17" s="56">
        <v>23</v>
      </c>
      <c r="F17" s="56">
        <v>23</v>
      </c>
      <c r="G17" s="56">
        <v>3</v>
      </c>
      <c r="H17" s="87">
        <f t="shared" si="0"/>
        <v>1236.27</v>
      </c>
      <c r="I17" s="87">
        <f t="shared" si="1"/>
        <v>0.61813499999999999</v>
      </c>
      <c r="J17" s="57">
        <f t="shared" si="2"/>
        <v>1.23627</v>
      </c>
      <c r="K17" s="57">
        <f t="shared" si="3"/>
        <v>1.8544049999999999</v>
      </c>
    </row>
    <row r="18" spans="1:11" x14ac:dyDescent="0.25">
      <c r="A18" s="58">
        <v>15</v>
      </c>
      <c r="B18" s="58" t="s">
        <v>184</v>
      </c>
      <c r="C18" s="82" t="s">
        <v>131</v>
      </c>
      <c r="D18" s="60" t="s">
        <v>186</v>
      </c>
      <c r="E18" s="56">
        <v>30</v>
      </c>
      <c r="F18" s="56">
        <v>30</v>
      </c>
      <c r="G18" s="56">
        <v>3</v>
      </c>
      <c r="H18" s="87">
        <f t="shared" si="0"/>
        <v>2235.8700000000003</v>
      </c>
      <c r="I18" s="87">
        <f t="shared" si="1"/>
        <v>1.1179350000000001</v>
      </c>
      <c r="J18" s="57">
        <f t="shared" si="2"/>
        <v>2.2358700000000002</v>
      </c>
      <c r="K18" s="57">
        <f t="shared" si="3"/>
        <v>3.3538050000000004</v>
      </c>
    </row>
    <row r="19" spans="1:11" x14ac:dyDescent="0.25">
      <c r="A19" s="58">
        <v>16</v>
      </c>
      <c r="B19" s="58" t="s">
        <v>184</v>
      </c>
      <c r="C19" s="82" t="s">
        <v>132</v>
      </c>
      <c r="D19" s="60" t="s">
        <v>185</v>
      </c>
      <c r="E19" s="56">
        <v>23</v>
      </c>
      <c r="F19" s="56">
        <v>23</v>
      </c>
      <c r="G19" s="56">
        <v>3</v>
      </c>
      <c r="H19" s="87">
        <f t="shared" si="0"/>
        <v>1236.27</v>
      </c>
      <c r="I19" s="87">
        <f t="shared" si="1"/>
        <v>0.61813499999999999</v>
      </c>
      <c r="J19" s="57">
        <f t="shared" si="2"/>
        <v>1.23627</v>
      </c>
      <c r="K19" s="57">
        <f t="shared" si="3"/>
        <v>1.8544049999999999</v>
      </c>
    </row>
    <row r="20" spans="1:11" x14ac:dyDescent="0.25">
      <c r="A20" s="58">
        <v>17</v>
      </c>
      <c r="B20" s="58" t="s">
        <v>184</v>
      </c>
      <c r="C20" s="82" t="s">
        <v>133</v>
      </c>
      <c r="D20" s="60" t="s">
        <v>186</v>
      </c>
      <c r="E20" s="56">
        <v>30</v>
      </c>
      <c r="F20" s="56">
        <v>30</v>
      </c>
      <c r="G20" s="56">
        <v>3</v>
      </c>
      <c r="H20" s="87">
        <f t="shared" si="0"/>
        <v>2235.8700000000003</v>
      </c>
      <c r="I20" s="87">
        <f t="shared" si="1"/>
        <v>1.1179350000000001</v>
      </c>
      <c r="J20" s="57">
        <f t="shared" si="2"/>
        <v>2.2358700000000002</v>
      </c>
      <c r="K20" s="57">
        <f t="shared" si="3"/>
        <v>3.3538050000000004</v>
      </c>
    </row>
    <row r="21" spans="1:11" x14ac:dyDescent="0.25">
      <c r="A21" s="58">
        <v>18</v>
      </c>
      <c r="B21" s="58" t="s">
        <v>184</v>
      </c>
      <c r="C21" s="82" t="s">
        <v>134</v>
      </c>
      <c r="D21" s="60" t="s">
        <v>186</v>
      </c>
      <c r="E21" s="56">
        <v>30</v>
      </c>
      <c r="F21" s="56">
        <v>30</v>
      </c>
      <c r="G21" s="56">
        <v>3</v>
      </c>
      <c r="H21" s="87">
        <f t="shared" si="0"/>
        <v>2235.8700000000003</v>
      </c>
      <c r="I21" s="87">
        <f t="shared" si="1"/>
        <v>1.1179350000000001</v>
      </c>
      <c r="J21" s="57">
        <f t="shared" si="2"/>
        <v>2.2358700000000002</v>
      </c>
      <c r="K21" s="57">
        <f t="shared" si="3"/>
        <v>3.3538050000000004</v>
      </c>
    </row>
    <row r="22" spans="1:11" x14ac:dyDescent="0.25">
      <c r="A22" s="58">
        <v>19</v>
      </c>
      <c r="B22" s="58" t="s">
        <v>184</v>
      </c>
      <c r="C22" s="82" t="s">
        <v>135</v>
      </c>
      <c r="D22" s="60" t="s">
        <v>185</v>
      </c>
      <c r="E22" s="56">
        <v>23</v>
      </c>
      <c r="F22" s="56">
        <v>23</v>
      </c>
      <c r="G22" s="56">
        <v>3</v>
      </c>
      <c r="H22" s="87">
        <f t="shared" si="0"/>
        <v>1236.27</v>
      </c>
      <c r="I22" s="87">
        <f t="shared" si="1"/>
        <v>0.61813499999999999</v>
      </c>
      <c r="J22" s="57">
        <f t="shared" si="2"/>
        <v>1.23627</v>
      </c>
      <c r="K22" s="57">
        <f t="shared" si="3"/>
        <v>1.8544049999999999</v>
      </c>
    </row>
    <row r="23" spans="1:11" x14ac:dyDescent="0.25">
      <c r="A23" s="58">
        <v>20</v>
      </c>
      <c r="B23" s="58" t="s">
        <v>184</v>
      </c>
      <c r="C23" s="82" t="s">
        <v>136</v>
      </c>
      <c r="D23" s="60" t="s">
        <v>186</v>
      </c>
      <c r="E23" s="56">
        <v>30</v>
      </c>
      <c r="F23" s="56">
        <v>30</v>
      </c>
      <c r="G23" s="56">
        <v>3</v>
      </c>
      <c r="H23" s="87">
        <f t="shared" si="0"/>
        <v>2235.8700000000003</v>
      </c>
      <c r="I23" s="87">
        <f t="shared" si="1"/>
        <v>1.1179350000000001</v>
      </c>
      <c r="J23" s="57">
        <f t="shared" si="2"/>
        <v>2.2358700000000002</v>
      </c>
      <c r="K23" s="57">
        <f t="shared" si="3"/>
        <v>3.3538050000000004</v>
      </c>
    </row>
    <row r="24" spans="1:11" ht="15.75" x14ac:dyDescent="0.25">
      <c r="A24" s="58">
        <v>21</v>
      </c>
      <c r="B24" s="58" t="s">
        <v>184</v>
      </c>
      <c r="C24" s="61" t="s">
        <v>137</v>
      </c>
      <c r="D24" s="60" t="s">
        <v>186</v>
      </c>
      <c r="E24" s="56">
        <v>30</v>
      </c>
      <c r="F24" s="56">
        <v>30</v>
      </c>
      <c r="G24" s="56">
        <v>3</v>
      </c>
      <c r="H24" s="87">
        <f t="shared" si="0"/>
        <v>2235.8700000000003</v>
      </c>
      <c r="I24" s="87">
        <f t="shared" si="1"/>
        <v>1.1179350000000001</v>
      </c>
      <c r="J24" s="57">
        <f t="shared" si="2"/>
        <v>2.2358700000000002</v>
      </c>
      <c r="K24" s="57">
        <f t="shared" si="3"/>
        <v>3.3538050000000004</v>
      </c>
    </row>
    <row r="25" spans="1:11" ht="15.75" x14ac:dyDescent="0.25">
      <c r="A25" s="58">
        <v>22</v>
      </c>
      <c r="B25" s="58" t="s">
        <v>184</v>
      </c>
      <c r="C25" s="61" t="s">
        <v>138</v>
      </c>
      <c r="D25" s="61" t="s">
        <v>186</v>
      </c>
      <c r="E25" s="56">
        <v>30</v>
      </c>
      <c r="F25" s="56">
        <v>30</v>
      </c>
      <c r="G25" s="56">
        <v>3</v>
      </c>
      <c r="H25" s="87">
        <f t="shared" si="0"/>
        <v>2235.8700000000003</v>
      </c>
      <c r="I25" s="87">
        <f t="shared" si="1"/>
        <v>1.1179350000000001</v>
      </c>
      <c r="J25" s="57">
        <f t="shared" si="2"/>
        <v>2.2358700000000002</v>
      </c>
      <c r="K25" s="57">
        <f t="shared" si="3"/>
        <v>3.3538050000000004</v>
      </c>
    </row>
    <row r="26" spans="1:11" ht="15.75" x14ac:dyDescent="0.25">
      <c r="A26" s="58">
        <v>23</v>
      </c>
      <c r="B26" s="58" t="s">
        <v>184</v>
      </c>
      <c r="C26" s="61" t="s">
        <v>139</v>
      </c>
      <c r="D26" s="61" t="s">
        <v>186</v>
      </c>
      <c r="E26" s="56">
        <v>30</v>
      </c>
      <c r="F26" s="56">
        <v>30</v>
      </c>
      <c r="G26" s="56">
        <v>3</v>
      </c>
      <c r="H26" s="87">
        <f t="shared" si="0"/>
        <v>2235.8700000000003</v>
      </c>
      <c r="I26" s="87">
        <f t="shared" si="1"/>
        <v>1.1179350000000001</v>
      </c>
      <c r="J26" s="57">
        <f t="shared" si="2"/>
        <v>2.2358700000000002</v>
      </c>
      <c r="K26" s="57">
        <f t="shared" si="3"/>
        <v>3.3538050000000004</v>
      </c>
    </row>
    <row r="27" spans="1:11" x14ac:dyDescent="0.25">
      <c r="A27" s="58">
        <v>24</v>
      </c>
      <c r="B27" s="58" t="s">
        <v>184</v>
      </c>
      <c r="C27" s="82" t="s">
        <v>140</v>
      </c>
      <c r="D27" s="60" t="s">
        <v>186</v>
      </c>
      <c r="E27" s="56">
        <v>30</v>
      </c>
      <c r="F27" s="56">
        <v>30</v>
      </c>
      <c r="G27" s="56">
        <v>3</v>
      </c>
      <c r="H27" s="87">
        <f t="shared" si="0"/>
        <v>2235.8700000000003</v>
      </c>
      <c r="I27" s="87">
        <f t="shared" si="1"/>
        <v>1.1179350000000001</v>
      </c>
      <c r="J27" s="57">
        <f t="shared" si="2"/>
        <v>2.2358700000000002</v>
      </c>
      <c r="K27" s="57">
        <f t="shared" si="3"/>
        <v>3.3538050000000004</v>
      </c>
    </row>
    <row r="28" spans="1:11" x14ac:dyDescent="0.25">
      <c r="A28" s="58">
        <v>25</v>
      </c>
      <c r="B28" s="58" t="s">
        <v>184</v>
      </c>
      <c r="C28" s="82" t="s">
        <v>141</v>
      </c>
      <c r="D28" s="60" t="s">
        <v>186</v>
      </c>
      <c r="E28" s="56">
        <v>30</v>
      </c>
      <c r="F28" s="56">
        <v>30</v>
      </c>
      <c r="G28" s="56">
        <v>3</v>
      </c>
      <c r="H28" s="87">
        <f t="shared" si="0"/>
        <v>2235.8700000000003</v>
      </c>
      <c r="I28" s="87">
        <f t="shared" si="1"/>
        <v>1.1179350000000001</v>
      </c>
      <c r="J28" s="57">
        <f t="shared" si="2"/>
        <v>2.2358700000000002</v>
      </c>
      <c r="K28" s="57">
        <f t="shared" si="3"/>
        <v>3.3538050000000004</v>
      </c>
    </row>
    <row r="29" spans="1:11" x14ac:dyDescent="0.25">
      <c r="A29" s="58">
        <v>26</v>
      </c>
      <c r="B29" s="58" t="s">
        <v>184</v>
      </c>
      <c r="C29" s="82" t="s">
        <v>142</v>
      </c>
      <c r="D29" s="60" t="s">
        <v>186</v>
      </c>
      <c r="E29" s="56">
        <v>30</v>
      </c>
      <c r="F29" s="56">
        <v>30</v>
      </c>
      <c r="G29" s="56">
        <v>3</v>
      </c>
      <c r="H29" s="87">
        <f t="shared" si="0"/>
        <v>2235.8700000000003</v>
      </c>
      <c r="I29" s="87">
        <f t="shared" si="1"/>
        <v>1.1179350000000001</v>
      </c>
      <c r="J29" s="57">
        <f t="shared" si="2"/>
        <v>2.2358700000000002</v>
      </c>
      <c r="K29" s="57">
        <f t="shared" si="3"/>
        <v>3.3538050000000004</v>
      </c>
    </row>
    <row r="30" spans="1:11" x14ac:dyDescent="0.25">
      <c r="A30" s="58">
        <v>27</v>
      </c>
      <c r="B30" s="58" t="s">
        <v>184</v>
      </c>
      <c r="C30" s="82" t="s">
        <v>143</v>
      </c>
      <c r="D30" s="60" t="s">
        <v>187</v>
      </c>
      <c r="E30" s="56">
        <v>40</v>
      </c>
      <c r="F30" s="56">
        <v>40</v>
      </c>
      <c r="G30" s="56">
        <v>3</v>
      </c>
      <c r="H30" s="87">
        <f t="shared" si="0"/>
        <v>4173.869999999999</v>
      </c>
      <c r="I30" s="87">
        <f t="shared" si="1"/>
        <v>2.086935</v>
      </c>
      <c r="J30" s="57">
        <f t="shared" si="2"/>
        <v>4.17387</v>
      </c>
      <c r="K30" s="57">
        <f t="shared" si="3"/>
        <v>6.2608049999999995</v>
      </c>
    </row>
    <row r="31" spans="1:11" x14ac:dyDescent="0.25">
      <c r="A31" s="58">
        <v>28</v>
      </c>
      <c r="B31" s="58" t="s">
        <v>184</v>
      </c>
      <c r="C31" s="82" t="s">
        <v>144</v>
      </c>
      <c r="D31" s="60" t="s">
        <v>187</v>
      </c>
      <c r="E31" s="56">
        <v>40</v>
      </c>
      <c r="F31" s="56">
        <v>40</v>
      </c>
      <c r="G31" s="56">
        <v>3</v>
      </c>
      <c r="H31" s="87">
        <f t="shared" si="0"/>
        <v>4173.869999999999</v>
      </c>
      <c r="I31" s="87">
        <f t="shared" si="1"/>
        <v>2.086935</v>
      </c>
      <c r="J31" s="57">
        <f t="shared" si="2"/>
        <v>4.17387</v>
      </c>
      <c r="K31" s="57">
        <f t="shared" si="3"/>
        <v>6.2608049999999995</v>
      </c>
    </row>
    <row r="32" spans="1:11" x14ac:dyDescent="0.25">
      <c r="A32" s="58">
        <v>29</v>
      </c>
      <c r="B32" s="58" t="s">
        <v>184</v>
      </c>
      <c r="C32" s="82" t="s">
        <v>145</v>
      </c>
      <c r="D32" s="60" t="s">
        <v>186</v>
      </c>
      <c r="E32" s="56">
        <v>30</v>
      </c>
      <c r="F32" s="56">
        <v>30</v>
      </c>
      <c r="G32" s="56">
        <v>3</v>
      </c>
      <c r="H32" s="87">
        <f t="shared" si="0"/>
        <v>2235.8700000000003</v>
      </c>
      <c r="I32" s="87">
        <f t="shared" si="1"/>
        <v>1.1179350000000001</v>
      </c>
      <c r="J32" s="57">
        <f t="shared" si="2"/>
        <v>2.2358700000000002</v>
      </c>
      <c r="K32" s="57">
        <f t="shared" si="3"/>
        <v>3.3538050000000004</v>
      </c>
    </row>
    <row r="33" spans="1:11" x14ac:dyDescent="0.25">
      <c r="A33" s="58">
        <v>30</v>
      </c>
      <c r="B33" s="58" t="s">
        <v>184</v>
      </c>
      <c r="C33" s="82" t="s">
        <v>145</v>
      </c>
      <c r="D33" s="60" t="s">
        <v>187</v>
      </c>
      <c r="E33" s="56">
        <v>40</v>
      </c>
      <c r="F33" s="56">
        <v>40</v>
      </c>
      <c r="G33" s="56">
        <v>3</v>
      </c>
      <c r="H33" s="87">
        <f t="shared" si="0"/>
        <v>4173.869999999999</v>
      </c>
      <c r="I33" s="87">
        <f t="shared" si="1"/>
        <v>2.086935</v>
      </c>
      <c r="J33" s="57">
        <f t="shared" si="2"/>
        <v>4.17387</v>
      </c>
      <c r="K33" s="57">
        <f t="shared" si="3"/>
        <v>6.2608049999999995</v>
      </c>
    </row>
    <row r="34" spans="1:11" x14ac:dyDescent="0.25">
      <c r="A34" s="58">
        <v>31</v>
      </c>
      <c r="B34" s="58" t="s">
        <v>184</v>
      </c>
      <c r="C34" s="82" t="s">
        <v>146</v>
      </c>
      <c r="D34" s="60" t="s">
        <v>185</v>
      </c>
      <c r="E34" s="56">
        <v>23</v>
      </c>
      <c r="F34" s="56">
        <v>23</v>
      </c>
      <c r="G34" s="56">
        <v>3</v>
      </c>
      <c r="H34" s="87">
        <f t="shared" si="0"/>
        <v>1236.27</v>
      </c>
      <c r="I34" s="87">
        <f t="shared" si="1"/>
        <v>0.61813499999999999</v>
      </c>
      <c r="J34" s="57">
        <f t="shared" si="2"/>
        <v>1.23627</v>
      </c>
      <c r="K34" s="57">
        <f t="shared" si="3"/>
        <v>1.8544049999999999</v>
      </c>
    </row>
    <row r="35" spans="1:11" x14ac:dyDescent="0.25">
      <c r="A35" s="58">
        <v>32</v>
      </c>
      <c r="B35" s="58" t="s">
        <v>184</v>
      </c>
      <c r="C35" s="82" t="s">
        <v>147</v>
      </c>
      <c r="D35" s="60" t="s">
        <v>185</v>
      </c>
      <c r="E35" s="56">
        <v>23</v>
      </c>
      <c r="F35" s="56">
        <v>23</v>
      </c>
      <c r="G35" s="56">
        <v>3</v>
      </c>
      <c r="H35" s="87">
        <f t="shared" si="0"/>
        <v>1236.27</v>
      </c>
      <c r="I35" s="87">
        <f t="shared" si="1"/>
        <v>0.61813499999999999</v>
      </c>
      <c r="J35" s="57">
        <f t="shared" si="2"/>
        <v>1.23627</v>
      </c>
      <c r="K35" s="57">
        <f t="shared" si="3"/>
        <v>1.8544049999999999</v>
      </c>
    </row>
    <row r="36" spans="1:11" x14ac:dyDescent="0.25">
      <c r="A36" s="58">
        <v>33</v>
      </c>
      <c r="B36" s="58" t="s">
        <v>184</v>
      </c>
      <c r="C36" s="82" t="s">
        <v>148</v>
      </c>
      <c r="D36" s="59" t="s">
        <v>185</v>
      </c>
      <c r="E36" s="56">
        <v>23</v>
      </c>
      <c r="F36" s="56">
        <v>23</v>
      </c>
      <c r="G36" s="56">
        <v>3</v>
      </c>
      <c r="H36" s="87">
        <f t="shared" ref="H36:H67" si="4">(E36+(E36-(2*G36*0.1)*(G36/0.3-1)))/2*(F36+(F36-(2*G36*0.1)*(G36/0.3-1)))/2*G36</f>
        <v>1236.27</v>
      </c>
      <c r="I36" s="87">
        <f t="shared" si="1"/>
        <v>0.61813499999999999</v>
      </c>
      <c r="J36" s="57">
        <f t="shared" si="2"/>
        <v>1.23627</v>
      </c>
      <c r="K36" s="57">
        <f t="shared" si="3"/>
        <v>1.8544049999999999</v>
      </c>
    </row>
    <row r="37" spans="1:11" x14ac:dyDescent="0.25">
      <c r="A37" s="58">
        <v>34</v>
      </c>
      <c r="B37" s="58" t="s">
        <v>184</v>
      </c>
      <c r="C37" s="82" t="s">
        <v>148</v>
      </c>
      <c r="D37" s="59" t="s">
        <v>185</v>
      </c>
      <c r="E37" s="56">
        <v>23</v>
      </c>
      <c r="F37" s="56">
        <v>23</v>
      </c>
      <c r="G37" s="56">
        <v>3</v>
      </c>
      <c r="H37" s="87">
        <f t="shared" si="4"/>
        <v>1236.27</v>
      </c>
      <c r="I37" s="87">
        <f t="shared" si="1"/>
        <v>0.61813499999999999</v>
      </c>
      <c r="J37" s="57">
        <f t="shared" si="2"/>
        <v>1.23627</v>
      </c>
      <c r="K37" s="57">
        <f t="shared" si="3"/>
        <v>1.8544049999999999</v>
      </c>
    </row>
    <row r="38" spans="1:11" x14ac:dyDescent="0.25">
      <c r="A38" s="58">
        <v>35</v>
      </c>
      <c r="B38" s="58" t="s">
        <v>184</v>
      </c>
      <c r="C38" s="82" t="s">
        <v>149</v>
      </c>
      <c r="D38" s="59" t="s">
        <v>185</v>
      </c>
      <c r="E38" s="56">
        <v>23</v>
      </c>
      <c r="F38" s="56">
        <v>23</v>
      </c>
      <c r="G38" s="56">
        <v>3</v>
      </c>
      <c r="H38" s="87">
        <f t="shared" si="4"/>
        <v>1236.27</v>
      </c>
      <c r="I38" s="87">
        <f t="shared" si="1"/>
        <v>0.61813499999999999</v>
      </c>
      <c r="J38" s="57">
        <f t="shared" si="2"/>
        <v>1.23627</v>
      </c>
      <c r="K38" s="57">
        <f t="shared" si="3"/>
        <v>1.8544049999999999</v>
      </c>
    </row>
    <row r="39" spans="1:11" x14ac:dyDescent="0.25">
      <c r="A39" s="58">
        <v>36</v>
      </c>
      <c r="B39" s="58" t="s">
        <v>184</v>
      </c>
      <c r="C39" s="82" t="s">
        <v>149</v>
      </c>
      <c r="D39" s="59" t="s">
        <v>187</v>
      </c>
      <c r="E39" s="56">
        <v>40</v>
      </c>
      <c r="F39" s="56">
        <v>40</v>
      </c>
      <c r="G39" s="56">
        <v>3</v>
      </c>
      <c r="H39" s="87">
        <f t="shared" si="4"/>
        <v>4173.869999999999</v>
      </c>
      <c r="I39" s="87">
        <f t="shared" si="1"/>
        <v>2.086935</v>
      </c>
      <c r="J39" s="57">
        <f t="shared" si="2"/>
        <v>4.17387</v>
      </c>
      <c r="K39" s="57">
        <f t="shared" si="3"/>
        <v>6.2608049999999995</v>
      </c>
    </row>
    <row r="40" spans="1:11" x14ac:dyDescent="0.25">
      <c r="A40" s="58">
        <v>37</v>
      </c>
      <c r="B40" s="58" t="s">
        <v>184</v>
      </c>
      <c r="C40" s="82" t="s">
        <v>150</v>
      </c>
      <c r="D40" s="59" t="s">
        <v>186</v>
      </c>
      <c r="E40" s="56">
        <v>30</v>
      </c>
      <c r="F40" s="56">
        <v>30</v>
      </c>
      <c r="G40" s="56">
        <v>3</v>
      </c>
      <c r="H40" s="87">
        <f t="shared" si="4"/>
        <v>2235.8700000000003</v>
      </c>
      <c r="I40" s="87">
        <f t="shared" si="1"/>
        <v>1.1179350000000001</v>
      </c>
      <c r="J40" s="57">
        <f t="shared" si="2"/>
        <v>2.2358700000000002</v>
      </c>
      <c r="K40" s="57">
        <f t="shared" si="3"/>
        <v>3.3538050000000004</v>
      </c>
    </row>
    <row r="41" spans="1:11" x14ac:dyDescent="0.25">
      <c r="A41" s="58">
        <v>38</v>
      </c>
      <c r="B41" s="58" t="s">
        <v>184</v>
      </c>
      <c r="C41" s="82" t="s">
        <v>151</v>
      </c>
      <c r="D41" s="59" t="s">
        <v>186</v>
      </c>
      <c r="E41" s="56">
        <v>30</v>
      </c>
      <c r="F41" s="56">
        <v>30</v>
      </c>
      <c r="G41" s="56">
        <v>3</v>
      </c>
      <c r="H41" s="87">
        <f t="shared" si="4"/>
        <v>2235.8700000000003</v>
      </c>
      <c r="I41" s="87">
        <f t="shared" si="1"/>
        <v>1.1179350000000001</v>
      </c>
      <c r="J41" s="57">
        <f t="shared" si="2"/>
        <v>2.2358700000000002</v>
      </c>
      <c r="K41" s="57">
        <f t="shared" si="3"/>
        <v>3.3538050000000004</v>
      </c>
    </row>
    <row r="42" spans="1:11" x14ac:dyDescent="0.25">
      <c r="A42" s="58">
        <v>39</v>
      </c>
      <c r="B42" s="58" t="s">
        <v>184</v>
      </c>
      <c r="C42" s="82" t="s">
        <v>152</v>
      </c>
      <c r="D42" s="59" t="s">
        <v>187</v>
      </c>
      <c r="E42" s="56">
        <v>40</v>
      </c>
      <c r="F42" s="56">
        <v>40</v>
      </c>
      <c r="G42" s="56">
        <v>3</v>
      </c>
      <c r="H42" s="87">
        <f t="shared" si="4"/>
        <v>4173.869999999999</v>
      </c>
      <c r="I42" s="87">
        <f t="shared" si="1"/>
        <v>2.086935</v>
      </c>
      <c r="J42" s="57">
        <f t="shared" si="2"/>
        <v>4.17387</v>
      </c>
      <c r="K42" s="57">
        <f t="shared" si="3"/>
        <v>6.2608049999999995</v>
      </c>
    </row>
    <row r="43" spans="1:11" x14ac:dyDescent="0.25">
      <c r="A43" s="58">
        <v>40</v>
      </c>
      <c r="B43" s="58" t="s">
        <v>184</v>
      </c>
      <c r="C43" s="82" t="s">
        <v>153</v>
      </c>
      <c r="D43" s="59" t="s">
        <v>186</v>
      </c>
      <c r="E43" s="56">
        <v>30</v>
      </c>
      <c r="F43" s="56">
        <v>30</v>
      </c>
      <c r="G43" s="56">
        <v>3</v>
      </c>
      <c r="H43" s="87">
        <f t="shared" si="4"/>
        <v>2235.8700000000003</v>
      </c>
      <c r="I43" s="87">
        <f t="shared" si="1"/>
        <v>1.1179350000000001</v>
      </c>
      <c r="J43" s="57">
        <f t="shared" si="2"/>
        <v>2.2358700000000002</v>
      </c>
      <c r="K43" s="57">
        <f t="shared" si="3"/>
        <v>3.3538050000000004</v>
      </c>
    </row>
    <row r="44" spans="1:11" x14ac:dyDescent="0.25">
      <c r="A44" s="58">
        <v>41</v>
      </c>
      <c r="B44" s="58" t="s">
        <v>184</v>
      </c>
      <c r="C44" s="82" t="s">
        <v>154</v>
      </c>
      <c r="D44" s="59" t="s">
        <v>186</v>
      </c>
      <c r="E44" s="56">
        <v>30</v>
      </c>
      <c r="F44" s="56">
        <v>30</v>
      </c>
      <c r="G44" s="56">
        <v>3</v>
      </c>
      <c r="H44" s="87">
        <f t="shared" si="4"/>
        <v>2235.8700000000003</v>
      </c>
      <c r="I44" s="87">
        <f t="shared" si="1"/>
        <v>1.1179350000000001</v>
      </c>
      <c r="J44" s="57">
        <f t="shared" si="2"/>
        <v>2.2358700000000002</v>
      </c>
      <c r="K44" s="57">
        <f t="shared" si="3"/>
        <v>3.3538050000000004</v>
      </c>
    </row>
    <row r="45" spans="1:11" x14ac:dyDescent="0.25">
      <c r="A45" s="58">
        <v>42</v>
      </c>
      <c r="B45" s="58" t="s">
        <v>184</v>
      </c>
      <c r="C45" s="82" t="s">
        <v>155</v>
      </c>
      <c r="D45" s="59" t="s">
        <v>185</v>
      </c>
      <c r="E45" s="56">
        <v>23</v>
      </c>
      <c r="F45" s="56">
        <v>23</v>
      </c>
      <c r="G45" s="56">
        <v>3</v>
      </c>
      <c r="H45" s="87">
        <f t="shared" si="4"/>
        <v>1236.27</v>
      </c>
      <c r="I45" s="87">
        <f t="shared" si="1"/>
        <v>0.61813499999999999</v>
      </c>
      <c r="J45" s="57">
        <f t="shared" si="2"/>
        <v>1.23627</v>
      </c>
      <c r="K45" s="57">
        <f t="shared" si="3"/>
        <v>1.8544049999999999</v>
      </c>
    </row>
    <row r="46" spans="1:11" x14ac:dyDescent="0.25">
      <c r="A46" s="58">
        <v>43</v>
      </c>
      <c r="B46" s="58" t="s">
        <v>184</v>
      </c>
      <c r="C46" s="82" t="s">
        <v>156</v>
      </c>
      <c r="D46" s="59" t="s">
        <v>185</v>
      </c>
      <c r="E46" s="56">
        <v>23</v>
      </c>
      <c r="F46" s="56">
        <v>23</v>
      </c>
      <c r="G46" s="56">
        <v>3</v>
      </c>
      <c r="H46" s="87">
        <f t="shared" si="4"/>
        <v>1236.27</v>
      </c>
      <c r="I46" s="87">
        <f t="shared" si="1"/>
        <v>0.61813499999999999</v>
      </c>
      <c r="J46" s="57">
        <f t="shared" si="2"/>
        <v>1.23627</v>
      </c>
      <c r="K46" s="57">
        <f t="shared" si="3"/>
        <v>1.8544049999999999</v>
      </c>
    </row>
    <row r="47" spans="1:11" x14ac:dyDescent="0.25">
      <c r="A47" s="58">
        <v>44</v>
      </c>
      <c r="B47" s="58" t="s">
        <v>184</v>
      </c>
      <c r="C47" s="82" t="s">
        <v>157</v>
      </c>
      <c r="D47" s="59" t="s">
        <v>186</v>
      </c>
      <c r="E47" s="56">
        <v>30</v>
      </c>
      <c r="F47" s="56">
        <v>30</v>
      </c>
      <c r="G47" s="56">
        <v>3</v>
      </c>
      <c r="H47" s="87">
        <f t="shared" si="4"/>
        <v>2235.8700000000003</v>
      </c>
      <c r="I47" s="87">
        <f t="shared" si="1"/>
        <v>1.1179350000000001</v>
      </c>
      <c r="J47" s="57">
        <f t="shared" si="2"/>
        <v>2.2358700000000002</v>
      </c>
      <c r="K47" s="57">
        <f t="shared" si="3"/>
        <v>3.3538050000000004</v>
      </c>
    </row>
    <row r="48" spans="1:11" x14ac:dyDescent="0.25">
      <c r="A48" s="58">
        <v>45</v>
      </c>
      <c r="B48" s="58" t="s">
        <v>184</v>
      </c>
      <c r="C48" s="82" t="s">
        <v>158</v>
      </c>
      <c r="D48" s="59" t="s">
        <v>186</v>
      </c>
      <c r="E48" s="56">
        <v>30</v>
      </c>
      <c r="F48" s="56">
        <v>30</v>
      </c>
      <c r="G48" s="56">
        <v>3</v>
      </c>
      <c r="H48" s="87">
        <f t="shared" si="4"/>
        <v>2235.8700000000003</v>
      </c>
      <c r="I48" s="87">
        <f t="shared" si="1"/>
        <v>1.1179350000000001</v>
      </c>
      <c r="J48" s="57">
        <f t="shared" si="2"/>
        <v>2.2358700000000002</v>
      </c>
      <c r="K48" s="57">
        <f t="shared" si="3"/>
        <v>3.3538050000000004</v>
      </c>
    </row>
    <row r="49" spans="1:11" x14ac:dyDescent="0.25">
      <c r="A49" s="58">
        <v>46</v>
      </c>
      <c r="B49" s="58" t="s">
        <v>184</v>
      </c>
      <c r="C49" s="82" t="s">
        <v>159</v>
      </c>
      <c r="D49" s="59" t="s">
        <v>185</v>
      </c>
      <c r="E49" s="56">
        <v>23</v>
      </c>
      <c r="F49" s="56">
        <v>23</v>
      </c>
      <c r="G49" s="56">
        <v>3</v>
      </c>
      <c r="H49" s="87">
        <f t="shared" si="4"/>
        <v>1236.27</v>
      </c>
      <c r="I49" s="87">
        <f t="shared" si="1"/>
        <v>0.61813499999999999</v>
      </c>
      <c r="J49" s="57">
        <f t="shared" si="2"/>
        <v>1.23627</v>
      </c>
      <c r="K49" s="57">
        <f t="shared" si="3"/>
        <v>1.8544049999999999</v>
      </c>
    </row>
    <row r="50" spans="1:11" x14ac:dyDescent="0.25">
      <c r="A50" s="58">
        <v>47</v>
      </c>
      <c r="B50" s="58" t="s">
        <v>184</v>
      </c>
      <c r="C50" s="82" t="s">
        <v>160</v>
      </c>
      <c r="D50" s="59" t="s">
        <v>186</v>
      </c>
      <c r="E50" s="56">
        <v>30</v>
      </c>
      <c r="F50" s="56">
        <v>30</v>
      </c>
      <c r="G50" s="56">
        <v>3</v>
      </c>
      <c r="H50" s="87">
        <f t="shared" si="4"/>
        <v>2235.8700000000003</v>
      </c>
      <c r="I50" s="87">
        <f t="shared" si="1"/>
        <v>1.1179350000000001</v>
      </c>
      <c r="J50" s="57">
        <f t="shared" si="2"/>
        <v>2.2358700000000002</v>
      </c>
      <c r="K50" s="57">
        <f t="shared" si="3"/>
        <v>3.3538050000000004</v>
      </c>
    </row>
    <row r="51" spans="1:11" x14ac:dyDescent="0.25">
      <c r="A51" s="58">
        <v>48</v>
      </c>
      <c r="B51" s="58" t="s">
        <v>184</v>
      </c>
      <c r="C51" s="82" t="s">
        <v>161</v>
      </c>
      <c r="D51" s="59" t="s">
        <v>187</v>
      </c>
      <c r="E51" s="56">
        <v>40</v>
      </c>
      <c r="F51" s="56">
        <v>40</v>
      </c>
      <c r="G51" s="56">
        <v>3</v>
      </c>
      <c r="H51" s="87">
        <f t="shared" si="4"/>
        <v>4173.869999999999</v>
      </c>
      <c r="I51" s="87">
        <f t="shared" si="1"/>
        <v>2.086935</v>
      </c>
      <c r="J51" s="57">
        <f t="shared" si="2"/>
        <v>4.17387</v>
      </c>
      <c r="K51" s="57">
        <f t="shared" si="3"/>
        <v>6.2608049999999995</v>
      </c>
    </row>
    <row r="52" spans="1:11" x14ac:dyDescent="0.25">
      <c r="A52" s="58">
        <v>49</v>
      </c>
      <c r="B52" s="58" t="s">
        <v>184</v>
      </c>
      <c r="C52" s="82" t="s">
        <v>161</v>
      </c>
      <c r="D52" s="59" t="s">
        <v>185</v>
      </c>
      <c r="E52" s="56">
        <v>23</v>
      </c>
      <c r="F52" s="56">
        <v>23</v>
      </c>
      <c r="G52" s="56">
        <v>3</v>
      </c>
      <c r="H52" s="87">
        <f t="shared" si="4"/>
        <v>1236.27</v>
      </c>
      <c r="I52" s="87">
        <f t="shared" si="1"/>
        <v>0.61813499999999999</v>
      </c>
      <c r="J52" s="57">
        <f t="shared" si="2"/>
        <v>1.23627</v>
      </c>
      <c r="K52" s="57">
        <f t="shared" si="3"/>
        <v>1.8544049999999999</v>
      </c>
    </row>
    <row r="53" spans="1:11" x14ac:dyDescent="0.25">
      <c r="A53" s="58">
        <v>50</v>
      </c>
      <c r="B53" s="58" t="s">
        <v>184</v>
      </c>
      <c r="C53" s="82" t="s">
        <v>162</v>
      </c>
      <c r="D53" s="59" t="s">
        <v>186</v>
      </c>
      <c r="E53" s="56">
        <v>30</v>
      </c>
      <c r="F53" s="56">
        <v>30</v>
      </c>
      <c r="G53" s="56">
        <v>3</v>
      </c>
      <c r="H53" s="87">
        <f t="shared" si="4"/>
        <v>2235.8700000000003</v>
      </c>
      <c r="I53" s="87">
        <f t="shared" si="1"/>
        <v>1.1179350000000001</v>
      </c>
      <c r="J53" s="57">
        <f t="shared" si="2"/>
        <v>2.2358700000000002</v>
      </c>
      <c r="K53" s="57">
        <f t="shared" si="3"/>
        <v>3.3538050000000004</v>
      </c>
    </row>
    <row r="54" spans="1:11" x14ac:dyDescent="0.25">
      <c r="A54" s="58">
        <v>51</v>
      </c>
      <c r="B54" s="58" t="s">
        <v>184</v>
      </c>
      <c r="C54" s="82" t="s">
        <v>163</v>
      </c>
      <c r="D54" s="59" t="s">
        <v>186</v>
      </c>
      <c r="E54" s="56">
        <v>30</v>
      </c>
      <c r="F54" s="56">
        <v>30</v>
      </c>
      <c r="G54" s="56">
        <v>3</v>
      </c>
      <c r="H54" s="87">
        <f t="shared" si="4"/>
        <v>2235.8700000000003</v>
      </c>
      <c r="I54" s="87">
        <f t="shared" si="1"/>
        <v>1.1179350000000001</v>
      </c>
      <c r="J54" s="57">
        <f t="shared" si="2"/>
        <v>2.2358700000000002</v>
      </c>
      <c r="K54" s="57">
        <f t="shared" si="3"/>
        <v>3.3538050000000004</v>
      </c>
    </row>
    <row r="55" spans="1:11" x14ac:dyDescent="0.25">
      <c r="A55" s="58">
        <v>52</v>
      </c>
      <c r="B55" s="58" t="s">
        <v>184</v>
      </c>
      <c r="C55" s="82" t="s">
        <v>164</v>
      </c>
      <c r="D55" s="59" t="s">
        <v>186</v>
      </c>
      <c r="E55" s="56">
        <v>30</v>
      </c>
      <c r="F55" s="56">
        <v>30</v>
      </c>
      <c r="G55" s="56">
        <v>3</v>
      </c>
      <c r="H55" s="87">
        <f t="shared" si="4"/>
        <v>2235.8700000000003</v>
      </c>
      <c r="I55" s="87">
        <f t="shared" si="1"/>
        <v>1.1179350000000001</v>
      </c>
      <c r="J55" s="57">
        <f t="shared" si="2"/>
        <v>2.2358700000000002</v>
      </c>
      <c r="K55" s="57">
        <f t="shared" si="3"/>
        <v>3.3538050000000004</v>
      </c>
    </row>
    <row r="56" spans="1:11" x14ac:dyDescent="0.25">
      <c r="A56" s="58">
        <v>53</v>
      </c>
      <c r="B56" s="58" t="s">
        <v>184</v>
      </c>
      <c r="C56" s="82" t="s">
        <v>165</v>
      </c>
      <c r="D56" s="59" t="s">
        <v>187</v>
      </c>
      <c r="E56" s="56">
        <v>40</v>
      </c>
      <c r="F56" s="56">
        <v>40</v>
      </c>
      <c r="G56" s="56">
        <v>3</v>
      </c>
      <c r="H56" s="87">
        <f t="shared" si="4"/>
        <v>4173.869999999999</v>
      </c>
      <c r="I56" s="87">
        <f t="shared" si="1"/>
        <v>2.086935</v>
      </c>
      <c r="J56" s="57">
        <f t="shared" si="2"/>
        <v>4.17387</v>
      </c>
      <c r="K56" s="57">
        <f t="shared" si="3"/>
        <v>6.2608049999999995</v>
      </c>
    </row>
    <row r="57" spans="1:11" x14ac:dyDescent="0.25">
      <c r="A57" s="58">
        <v>54</v>
      </c>
      <c r="B57" s="58" t="s">
        <v>184</v>
      </c>
      <c r="C57" s="82" t="s">
        <v>166</v>
      </c>
      <c r="D57" s="59" t="s">
        <v>187</v>
      </c>
      <c r="E57" s="56">
        <v>40</v>
      </c>
      <c r="F57" s="56">
        <v>40</v>
      </c>
      <c r="G57" s="56">
        <v>3</v>
      </c>
      <c r="H57" s="87">
        <f t="shared" si="4"/>
        <v>4173.869999999999</v>
      </c>
      <c r="I57" s="87">
        <f t="shared" si="1"/>
        <v>2.086935</v>
      </c>
      <c r="J57" s="57">
        <f t="shared" si="2"/>
        <v>4.17387</v>
      </c>
      <c r="K57" s="57">
        <f t="shared" si="3"/>
        <v>6.2608049999999995</v>
      </c>
    </row>
    <row r="58" spans="1:11" x14ac:dyDescent="0.25">
      <c r="A58" s="58">
        <v>55</v>
      </c>
      <c r="B58" s="58" t="s">
        <v>184</v>
      </c>
      <c r="C58" s="82" t="s">
        <v>166</v>
      </c>
      <c r="D58" s="59" t="s">
        <v>188</v>
      </c>
      <c r="E58" s="56">
        <v>30</v>
      </c>
      <c r="F58" s="56">
        <v>23</v>
      </c>
      <c r="G58" s="56">
        <v>3</v>
      </c>
      <c r="H58" s="87">
        <f t="shared" si="4"/>
        <v>1662.5700000000002</v>
      </c>
      <c r="I58" s="87">
        <f t="shared" si="1"/>
        <v>0.83128500000000005</v>
      </c>
      <c r="J58" s="57">
        <f t="shared" si="2"/>
        <v>1.6625700000000001</v>
      </c>
      <c r="K58" s="57">
        <f t="shared" si="3"/>
        <v>2.4938549999999999</v>
      </c>
    </row>
    <row r="59" spans="1:11" x14ac:dyDescent="0.25">
      <c r="A59" s="58">
        <v>56</v>
      </c>
      <c r="B59" s="58" t="s">
        <v>184</v>
      </c>
      <c r="C59" s="82" t="s">
        <v>167</v>
      </c>
      <c r="D59" s="59" t="s">
        <v>187</v>
      </c>
      <c r="E59" s="56">
        <v>40</v>
      </c>
      <c r="F59" s="56">
        <v>40</v>
      </c>
      <c r="G59" s="56">
        <v>3</v>
      </c>
      <c r="H59" s="87">
        <f t="shared" si="4"/>
        <v>4173.869999999999</v>
      </c>
      <c r="I59" s="87">
        <f t="shared" si="1"/>
        <v>2.086935</v>
      </c>
      <c r="J59" s="57">
        <f t="shared" si="2"/>
        <v>4.17387</v>
      </c>
      <c r="K59" s="57">
        <f t="shared" si="3"/>
        <v>6.2608049999999995</v>
      </c>
    </row>
    <row r="60" spans="1:11" x14ac:dyDescent="0.25">
      <c r="A60" s="58">
        <v>57</v>
      </c>
      <c r="B60" s="58" t="s">
        <v>184</v>
      </c>
      <c r="C60" s="82" t="s">
        <v>168</v>
      </c>
      <c r="D60" s="59" t="s">
        <v>187</v>
      </c>
      <c r="E60" s="56">
        <v>40</v>
      </c>
      <c r="F60" s="56">
        <v>40</v>
      </c>
      <c r="G60" s="56">
        <v>3</v>
      </c>
      <c r="H60" s="87">
        <f t="shared" si="4"/>
        <v>4173.869999999999</v>
      </c>
      <c r="I60" s="87">
        <f t="shared" si="1"/>
        <v>2.086935</v>
      </c>
      <c r="J60" s="57">
        <f t="shared" si="2"/>
        <v>4.17387</v>
      </c>
      <c r="K60" s="57">
        <f t="shared" si="3"/>
        <v>6.2608049999999995</v>
      </c>
    </row>
    <row r="61" spans="1:11" x14ac:dyDescent="0.25">
      <c r="A61" s="58">
        <v>58</v>
      </c>
      <c r="B61" s="58" t="s">
        <v>184</v>
      </c>
      <c r="C61" s="82" t="s">
        <v>168</v>
      </c>
      <c r="D61" s="59" t="s">
        <v>185</v>
      </c>
      <c r="E61" s="56">
        <v>23</v>
      </c>
      <c r="F61" s="56">
        <v>23</v>
      </c>
      <c r="G61" s="56">
        <v>3</v>
      </c>
      <c r="H61" s="87">
        <f t="shared" si="4"/>
        <v>1236.27</v>
      </c>
      <c r="I61" s="87">
        <f t="shared" si="1"/>
        <v>0.61813499999999999</v>
      </c>
      <c r="J61" s="57">
        <f t="shared" si="2"/>
        <v>1.23627</v>
      </c>
      <c r="K61" s="57">
        <f t="shared" si="3"/>
        <v>1.8544049999999999</v>
      </c>
    </row>
    <row r="62" spans="1:11" x14ac:dyDescent="0.25">
      <c r="A62" s="58">
        <v>59</v>
      </c>
      <c r="B62" s="58" t="s">
        <v>184</v>
      </c>
      <c r="C62" s="82" t="s">
        <v>169</v>
      </c>
      <c r="D62" s="59" t="s">
        <v>185</v>
      </c>
      <c r="E62" s="56">
        <v>23</v>
      </c>
      <c r="F62" s="56">
        <v>23</v>
      </c>
      <c r="G62" s="56">
        <v>3</v>
      </c>
      <c r="H62" s="87">
        <f t="shared" si="4"/>
        <v>1236.27</v>
      </c>
      <c r="I62" s="87">
        <f t="shared" si="1"/>
        <v>0.61813499999999999</v>
      </c>
      <c r="J62" s="57">
        <f t="shared" si="2"/>
        <v>1.23627</v>
      </c>
      <c r="K62" s="57">
        <f t="shared" si="3"/>
        <v>1.8544049999999999</v>
      </c>
    </row>
    <row r="63" spans="1:11" x14ac:dyDescent="0.25">
      <c r="A63" s="58">
        <v>60</v>
      </c>
      <c r="B63" s="58" t="s">
        <v>184</v>
      </c>
      <c r="C63" s="82" t="s">
        <v>170</v>
      </c>
      <c r="D63" s="59" t="s">
        <v>186</v>
      </c>
      <c r="E63" s="56">
        <v>30</v>
      </c>
      <c r="F63" s="56">
        <v>30</v>
      </c>
      <c r="G63" s="56">
        <v>3</v>
      </c>
      <c r="H63" s="87">
        <f t="shared" si="4"/>
        <v>2235.8700000000003</v>
      </c>
      <c r="I63" s="87">
        <f t="shared" si="1"/>
        <v>1.1179350000000001</v>
      </c>
      <c r="J63" s="57">
        <f t="shared" si="2"/>
        <v>2.2358700000000002</v>
      </c>
      <c r="K63" s="57">
        <f t="shared" si="3"/>
        <v>3.3538050000000004</v>
      </c>
    </row>
    <row r="64" spans="1:11" x14ac:dyDescent="0.25">
      <c r="A64" s="58">
        <v>61</v>
      </c>
      <c r="B64" s="58" t="s">
        <v>184</v>
      </c>
      <c r="C64" s="82" t="s">
        <v>171</v>
      </c>
      <c r="D64" s="59" t="s">
        <v>185</v>
      </c>
      <c r="E64" s="56">
        <v>23</v>
      </c>
      <c r="F64" s="56">
        <v>23</v>
      </c>
      <c r="G64" s="56">
        <v>3</v>
      </c>
      <c r="H64" s="87">
        <f t="shared" si="4"/>
        <v>1236.27</v>
      </c>
      <c r="I64" s="87">
        <f t="shared" si="1"/>
        <v>0.61813499999999999</v>
      </c>
      <c r="J64" s="57">
        <f t="shared" si="2"/>
        <v>1.23627</v>
      </c>
      <c r="K64" s="57">
        <f t="shared" si="3"/>
        <v>1.8544049999999999</v>
      </c>
    </row>
    <row r="65" spans="1:11" x14ac:dyDescent="0.25">
      <c r="A65" s="58">
        <v>62</v>
      </c>
      <c r="B65" s="58" t="s">
        <v>184</v>
      </c>
      <c r="C65" s="82" t="s">
        <v>172</v>
      </c>
      <c r="D65" s="59" t="s">
        <v>186</v>
      </c>
      <c r="E65" s="56">
        <v>30</v>
      </c>
      <c r="F65" s="56">
        <v>30</v>
      </c>
      <c r="G65" s="56">
        <v>3</v>
      </c>
      <c r="H65" s="87">
        <f t="shared" si="4"/>
        <v>2235.8700000000003</v>
      </c>
      <c r="I65" s="87">
        <f t="shared" si="1"/>
        <v>1.1179350000000001</v>
      </c>
      <c r="J65" s="57">
        <f t="shared" si="2"/>
        <v>2.2358700000000002</v>
      </c>
      <c r="K65" s="57">
        <f t="shared" si="3"/>
        <v>3.3538050000000004</v>
      </c>
    </row>
    <row r="66" spans="1:11" x14ac:dyDescent="0.25">
      <c r="A66" s="58">
        <v>63</v>
      </c>
      <c r="B66" s="58" t="s">
        <v>184</v>
      </c>
      <c r="C66" s="82" t="s">
        <v>173</v>
      </c>
      <c r="D66" s="59" t="s">
        <v>186</v>
      </c>
      <c r="E66" s="56">
        <v>30</v>
      </c>
      <c r="F66" s="56">
        <v>30</v>
      </c>
      <c r="G66" s="56">
        <v>3</v>
      </c>
      <c r="H66" s="87">
        <f t="shared" si="4"/>
        <v>2235.8700000000003</v>
      </c>
      <c r="I66" s="87">
        <f t="shared" si="1"/>
        <v>1.1179350000000001</v>
      </c>
      <c r="J66" s="57">
        <f t="shared" si="2"/>
        <v>2.2358700000000002</v>
      </c>
      <c r="K66" s="57">
        <f t="shared" si="3"/>
        <v>3.3538050000000004</v>
      </c>
    </row>
    <row r="67" spans="1:11" x14ac:dyDescent="0.25">
      <c r="A67" s="58">
        <v>64</v>
      </c>
      <c r="B67" s="58" t="s">
        <v>184</v>
      </c>
      <c r="C67" s="82" t="s">
        <v>174</v>
      </c>
      <c r="D67" s="59" t="s">
        <v>187</v>
      </c>
      <c r="E67" s="56">
        <v>40</v>
      </c>
      <c r="F67" s="56">
        <v>40</v>
      </c>
      <c r="G67" s="56">
        <v>3</v>
      </c>
      <c r="H67" s="87">
        <f t="shared" si="4"/>
        <v>4173.869999999999</v>
      </c>
      <c r="I67" s="87">
        <f t="shared" si="1"/>
        <v>2.086935</v>
      </c>
      <c r="J67" s="57">
        <f t="shared" si="2"/>
        <v>4.17387</v>
      </c>
      <c r="K67" s="57">
        <f t="shared" si="3"/>
        <v>6.2608049999999995</v>
      </c>
    </row>
    <row r="68" spans="1:11" x14ac:dyDescent="0.25">
      <c r="A68" s="58">
        <v>65</v>
      </c>
      <c r="B68" s="58" t="s">
        <v>184</v>
      </c>
      <c r="C68" s="82" t="s">
        <v>175</v>
      </c>
      <c r="D68" s="59" t="s">
        <v>186</v>
      </c>
      <c r="E68" s="56">
        <v>30</v>
      </c>
      <c r="F68" s="56">
        <v>30</v>
      </c>
      <c r="G68" s="56">
        <v>3</v>
      </c>
      <c r="H68" s="87">
        <f t="shared" ref="H68:H77" si="5">(E68+(E68-(2*G68*0.1)*(G68/0.3-1)))/2*(F68+(F68-(2*G68*0.1)*(G68/0.3-1)))/2*G68</f>
        <v>2235.8700000000003</v>
      </c>
      <c r="I68" s="87">
        <f t="shared" si="1"/>
        <v>1.1179350000000001</v>
      </c>
      <c r="J68" s="57">
        <f t="shared" si="2"/>
        <v>2.2358700000000002</v>
      </c>
      <c r="K68" s="57">
        <f t="shared" si="3"/>
        <v>3.3538050000000004</v>
      </c>
    </row>
    <row r="69" spans="1:11" x14ac:dyDescent="0.25">
      <c r="A69" s="58">
        <v>66</v>
      </c>
      <c r="B69" s="58" t="s">
        <v>184</v>
      </c>
      <c r="C69" s="82" t="s">
        <v>176</v>
      </c>
      <c r="D69" s="59" t="s">
        <v>186</v>
      </c>
      <c r="E69" s="56">
        <v>30</v>
      </c>
      <c r="F69" s="56">
        <v>30</v>
      </c>
      <c r="G69" s="56">
        <v>3</v>
      </c>
      <c r="H69" s="87">
        <f t="shared" si="5"/>
        <v>2235.8700000000003</v>
      </c>
      <c r="I69" s="87">
        <f t="shared" ref="I69:I77" si="6">0.75*(H69/0.15)/10000</f>
        <v>1.1179350000000001</v>
      </c>
      <c r="J69" s="57">
        <f t="shared" ref="J69:J77" si="7">I69*2</f>
        <v>2.2358700000000002</v>
      </c>
      <c r="K69" s="57">
        <f t="shared" ref="K69:K77" si="8">+J69+I69</f>
        <v>3.3538050000000004</v>
      </c>
    </row>
    <row r="70" spans="1:11" x14ac:dyDescent="0.25">
      <c r="A70" s="58">
        <v>67</v>
      </c>
      <c r="B70" s="58" t="s">
        <v>184</v>
      </c>
      <c r="C70" s="82" t="s">
        <v>177</v>
      </c>
      <c r="D70" s="59" t="s">
        <v>185</v>
      </c>
      <c r="E70" s="56">
        <v>23</v>
      </c>
      <c r="F70" s="56">
        <v>23</v>
      </c>
      <c r="G70" s="56">
        <v>3</v>
      </c>
      <c r="H70" s="87">
        <f t="shared" si="5"/>
        <v>1236.27</v>
      </c>
      <c r="I70" s="87">
        <f t="shared" si="6"/>
        <v>0.61813499999999999</v>
      </c>
      <c r="J70" s="57">
        <f t="shared" si="7"/>
        <v>1.23627</v>
      </c>
      <c r="K70" s="57">
        <f t="shared" si="8"/>
        <v>1.8544049999999999</v>
      </c>
    </row>
    <row r="71" spans="1:11" x14ac:dyDescent="0.25">
      <c r="A71" s="58">
        <v>68</v>
      </c>
      <c r="B71" s="58" t="s">
        <v>184</v>
      </c>
      <c r="C71" s="82" t="s">
        <v>177</v>
      </c>
      <c r="D71" s="59" t="s">
        <v>188</v>
      </c>
      <c r="E71" s="56">
        <v>30</v>
      </c>
      <c r="F71" s="56">
        <v>23</v>
      </c>
      <c r="G71" s="56">
        <v>3</v>
      </c>
      <c r="H71" s="87">
        <f t="shared" si="5"/>
        <v>1662.5700000000002</v>
      </c>
      <c r="I71" s="87">
        <f t="shared" si="6"/>
        <v>0.83128500000000005</v>
      </c>
      <c r="J71" s="57">
        <f t="shared" si="7"/>
        <v>1.6625700000000001</v>
      </c>
      <c r="K71" s="57">
        <f t="shared" si="8"/>
        <v>2.4938549999999999</v>
      </c>
    </row>
    <row r="72" spans="1:11" x14ac:dyDescent="0.25">
      <c r="A72" s="58">
        <v>69</v>
      </c>
      <c r="B72" s="58" t="s">
        <v>184</v>
      </c>
      <c r="C72" s="82" t="s">
        <v>178</v>
      </c>
      <c r="D72" s="59" t="s">
        <v>187</v>
      </c>
      <c r="E72" s="56">
        <v>40</v>
      </c>
      <c r="F72" s="56">
        <v>40</v>
      </c>
      <c r="G72" s="56">
        <v>3</v>
      </c>
      <c r="H72" s="87">
        <f t="shared" si="5"/>
        <v>4173.869999999999</v>
      </c>
      <c r="I72" s="87">
        <f t="shared" si="6"/>
        <v>2.086935</v>
      </c>
      <c r="J72" s="57">
        <f t="shared" si="7"/>
        <v>4.17387</v>
      </c>
      <c r="K72" s="57">
        <f t="shared" si="8"/>
        <v>6.2608049999999995</v>
      </c>
    </row>
    <row r="73" spans="1:11" x14ac:dyDescent="0.25">
      <c r="A73" s="58">
        <v>70</v>
      </c>
      <c r="B73" s="58" t="s">
        <v>184</v>
      </c>
      <c r="C73" s="82" t="s">
        <v>179</v>
      </c>
      <c r="D73" s="59" t="s">
        <v>185</v>
      </c>
      <c r="E73" s="56">
        <v>23</v>
      </c>
      <c r="F73" s="56">
        <v>23</v>
      </c>
      <c r="G73" s="56">
        <v>3</v>
      </c>
      <c r="H73" s="87">
        <f t="shared" si="5"/>
        <v>1236.27</v>
      </c>
      <c r="I73" s="87">
        <f t="shared" si="6"/>
        <v>0.61813499999999999</v>
      </c>
      <c r="J73" s="57">
        <f t="shared" si="7"/>
        <v>1.23627</v>
      </c>
      <c r="K73" s="57">
        <f t="shared" si="8"/>
        <v>1.8544049999999999</v>
      </c>
    </row>
    <row r="74" spans="1:11" x14ac:dyDescent="0.25">
      <c r="A74" s="58">
        <v>71</v>
      </c>
      <c r="B74" s="58" t="s">
        <v>184</v>
      </c>
      <c r="C74" s="82" t="s">
        <v>180</v>
      </c>
      <c r="D74" s="59" t="s">
        <v>186</v>
      </c>
      <c r="E74" s="56">
        <v>30</v>
      </c>
      <c r="F74" s="56">
        <v>30</v>
      </c>
      <c r="G74" s="56">
        <v>3</v>
      </c>
      <c r="H74" s="87">
        <f t="shared" si="5"/>
        <v>2235.8700000000003</v>
      </c>
      <c r="I74" s="87">
        <f t="shared" si="6"/>
        <v>1.1179350000000001</v>
      </c>
      <c r="J74" s="57">
        <f t="shared" si="7"/>
        <v>2.2358700000000002</v>
      </c>
      <c r="K74" s="57">
        <f t="shared" si="8"/>
        <v>3.3538050000000004</v>
      </c>
    </row>
    <row r="75" spans="1:11" x14ac:dyDescent="0.25">
      <c r="A75" s="58">
        <v>72</v>
      </c>
      <c r="B75" s="58" t="s">
        <v>184</v>
      </c>
      <c r="C75" s="82" t="s">
        <v>181</v>
      </c>
      <c r="D75" s="59" t="s">
        <v>186</v>
      </c>
      <c r="E75" s="56">
        <v>30</v>
      </c>
      <c r="F75" s="56">
        <v>30</v>
      </c>
      <c r="G75" s="56">
        <v>3</v>
      </c>
      <c r="H75" s="87">
        <f t="shared" si="5"/>
        <v>2235.8700000000003</v>
      </c>
      <c r="I75" s="87">
        <f t="shared" si="6"/>
        <v>1.1179350000000001</v>
      </c>
      <c r="J75" s="57">
        <f t="shared" si="7"/>
        <v>2.2358700000000002</v>
      </c>
      <c r="K75" s="57">
        <f t="shared" si="8"/>
        <v>3.3538050000000004</v>
      </c>
    </row>
    <row r="76" spans="1:11" x14ac:dyDescent="0.25">
      <c r="A76" s="58">
        <v>73</v>
      </c>
      <c r="B76" s="58" t="s">
        <v>184</v>
      </c>
      <c r="C76" s="82" t="s">
        <v>182</v>
      </c>
      <c r="D76" s="59" t="s">
        <v>186</v>
      </c>
      <c r="E76" s="56">
        <v>30</v>
      </c>
      <c r="F76" s="56">
        <v>30</v>
      </c>
      <c r="G76" s="56">
        <v>3</v>
      </c>
      <c r="H76" s="87">
        <f t="shared" si="5"/>
        <v>2235.8700000000003</v>
      </c>
      <c r="I76" s="87">
        <f t="shared" si="6"/>
        <v>1.1179350000000001</v>
      </c>
      <c r="J76" s="57">
        <f t="shared" si="7"/>
        <v>2.2358700000000002</v>
      </c>
      <c r="K76" s="57">
        <f t="shared" si="8"/>
        <v>3.3538050000000004</v>
      </c>
    </row>
    <row r="77" spans="1:11" x14ac:dyDescent="0.25">
      <c r="A77" s="58">
        <v>74</v>
      </c>
      <c r="B77" s="58" t="s">
        <v>184</v>
      </c>
      <c r="C77" s="82" t="s">
        <v>183</v>
      </c>
      <c r="D77" s="59" t="s">
        <v>185</v>
      </c>
      <c r="E77" s="56">
        <v>23</v>
      </c>
      <c r="F77" s="56">
        <v>23</v>
      </c>
      <c r="G77" s="56">
        <v>3</v>
      </c>
      <c r="H77" s="87">
        <f t="shared" si="5"/>
        <v>1236.27</v>
      </c>
      <c r="I77" s="87">
        <f t="shared" si="6"/>
        <v>0.61813499999999999</v>
      </c>
      <c r="J77" s="57">
        <f t="shared" si="7"/>
        <v>1.23627</v>
      </c>
      <c r="K77" s="57">
        <f t="shared" si="8"/>
        <v>1.8544049999999999</v>
      </c>
    </row>
    <row r="78" spans="1:11" x14ac:dyDescent="0.25">
      <c r="A78" s="58">
        <v>75</v>
      </c>
      <c r="B78" s="58" t="s">
        <v>189</v>
      </c>
      <c r="C78" s="82" t="s">
        <v>190</v>
      </c>
      <c r="D78" s="62">
        <v>0.8</v>
      </c>
      <c r="E78" s="56">
        <v>0.8</v>
      </c>
      <c r="H78" s="57"/>
      <c r="K78" s="57">
        <f t="shared" ref="K78:K111" si="9">E78</f>
        <v>0.8</v>
      </c>
    </row>
    <row r="79" spans="1:11" x14ac:dyDescent="0.25">
      <c r="A79" s="58">
        <v>76</v>
      </c>
      <c r="B79" s="58" t="s">
        <v>189</v>
      </c>
      <c r="C79" s="82" t="s">
        <v>191</v>
      </c>
      <c r="D79" s="62">
        <v>0.8</v>
      </c>
      <c r="E79" s="56">
        <v>0.8</v>
      </c>
      <c r="H79" s="57"/>
      <c r="K79" s="57">
        <f t="shared" si="9"/>
        <v>0.8</v>
      </c>
    </row>
    <row r="80" spans="1:11" x14ac:dyDescent="0.25">
      <c r="A80" s="58">
        <v>77</v>
      </c>
      <c r="B80" s="58" t="s">
        <v>189</v>
      </c>
      <c r="C80" s="82" t="s">
        <v>192</v>
      </c>
      <c r="D80" s="62">
        <v>1.01</v>
      </c>
      <c r="E80" s="56">
        <v>1.01</v>
      </c>
      <c r="H80" s="57"/>
      <c r="K80" s="57">
        <f t="shared" si="9"/>
        <v>1.01</v>
      </c>
    </row>
    <row r="81" spans="1:11" x14ac:dyDescent="0.25">
      <c r="A81" s="58">
        <v>78</v>
      </c>
      <c r="B81" s="58" t="s">
        <v>189</v>
      </c>
      <c r="C81" s="82" t="s">
        <v>193</v>
      </c>
      <c r="D81" s="62">
        <v>0.8</v>
      </c>
      <c r="E81" s="56">
        <v>0.8</v>
      </c>
      <c r="H81" s="57"/>
      <c r="K81" s="57">
        <f t="shared" si="9"/>
        <v>0.8</v>
      </c>
    </row>
    <row r="82" spans="1:11" x14ac:dyDescent="0.25">
      <c r="A82" s="58">
        <v>79</v>
      </c>
      <c r="B82" s="58" t="s">
        <v>189</v>
      </c>
      <c r="C82" s="82" t="s">
        <v>137</v>
      </c>
      <c r="D82" s="62">
        <v>0.4</v>
      </c>
      <c r="E82" s="56">
        <v>0.4</v>
      </c>
      <c r="H82" s="57"/>
      <c r="K82" s="57">
        <f t="shared" si="9"/>
        <v>0.4</v>
      </c>
    </row>
    <row r="83" spans="1:11" x14ac:dyDescent="0.25">
      <c r="A83" s="58">
        <v>80</v>
      </c>
      <c r="B83" s="58" t="s">
        <v>189</v>
      </c>
      <c r="C83" s="82" t="s">
        <v>194</v>
      </c>
      <c r="D83" s="62">
        <v>0.8</v>
      </c>
      <c r="E83" s="56">
        <v>0.8</v>
      </c>
      <c r="H83" s="57"/>
      <c r="K83" s="57">
        <f t="shared" si="9"/>
        <v>0.8</v>
      </c>
    </row>
    <row r="84" spans="1:11" x14ac:dyDescent="0.25">
      <c r="A84" s="58">
        <v>81</v>
      </c>
      <c r="B84" s="58" t="s">
        <v>189</v>
      </c>
      <c r="C84" s="82" t="s">
        <v>195</v>
      </c>
      <c r="D84" s="62">
        <v>0.4</v>
      </c>
      <c r="E84" s="56">
        <v>0.4</v>
      </c>
      <c r="H84" s="57"/>
      <c r="K84" s="57">
        <f t="shared" si="9"/>
        <v>0.4</v>
      </c>
    </row>
    <row r="85" spans="1:11" x14ac:dyDescent="0.25">
      <c r="A85" s="58">
        <v>82</v>
      </c>
      <c r="B85" s="58" t="s">
        <v>189</v>
      </c>
      <c r="C85" s="82" t="s">
        <v>139</v>
      </c>
      <c r="D85" s="62">
        <v>0.4</v>
      </c>
      <c r="E85" s="56">
        <v>0.4</v>
      </c>
      <c r="H85" s="57"/>
      <c r="K85" s="57">
        <f t="shared" si="9"/>
        <v>0.4</v>
      </c>
    </row>
    <row r="86" spans="1:11" x14ac:dyDescent="0.25">
      <c r="A86" s="58">
        <v>83</v>
      </c>
      <c r="B86" s="58" t="s">
        <v>189</v>
      </c>
      <c r="C86" s="82" t="s">
        <v>138</v>
      </c>
      <c r="D86" s="62">
        <v>0.4</v>
      </c>
      <c r="E86" s="56">
        <v>0.4</v>
      </c>
      <c r="H86" s="57"/>
      <c r="K86" s="57">
        <f t="shared" si="9"/>
        <v>0.4</v>
      </c>
    </row>
    <row r="87" spans="1:11" x14ac:dyDescent="0.25">
      <c r="A87" s="58">
        <v>84</v>
      </c>
      <c r="B87" s="58" t="s">
        <v>189</v>
      </c>
      <c r="C87" s="82" t="s">
        <v>196</v>
      </c>
      <c r="D87" s="62">
        <v>0.4</v>
      </c>
      <c r="E87" s="56">
        <v>0.4</v>
      </c>
      <c r="H87" s="57"/>
      <c r="K87" s="57">
        <f t="shared" si="9"/>
        <v>0.4</v>
      </c>
    </row>
    <row r="88" spans="1:11" x14ac:dyDescent="0.25">
      <c r="A88" s="58">
        <v>85</v>
      </c>
      <c r="B88" s="58" t="s">
        <v>189</v>
      </c>
      <c r="C88" s="82" t="s">
        <v>197</v>
      </c>
      <c r="D88" s="62">
        <v>0.4</v>
      </c>
      <c r="E88" s="56">
        <v>0.4</v>
      </c>
      <c r="H88" s="57"/>
      <c r="K88" s="57">
        <f t="shared" si="9"/>
        <v>0.4</v>
      </c>
    </row>
    <row r="89" spans="1:11" x14ac:dyDescent="0.25">
      <c r="A89" s="58">
        <v>86</v>
      </c>
      <c r="B89" s="58" t="s">
        <v>189</v>
      </c>
      <c r="C89" s="82" t="s">
        <v>152</v>
      </c>
      <c r="D89" s="62">
        <v>0.8</v>
      </c>
      <c r="E89" s="56">
        <v>0.8</v>
      </c>
      <c r="H89" s="57"/>
      <c r="K89" s="57">
        <f t="shared" si="9"/>
        <v>0.8</v>
      </c>
    </row>
    <row r="90" spans="1:11" x14ac:dyDescent="0.25">
      <c r="A90" s="58">
        <v>87</v>
      </c>
      <c r="B90" s="58" t="s">
        <v>189</v>
      </c>
      <c r="C90" s="82" t="s">
        <v>157</v>
      </c>
      <c r="D90" s="62">
        <v>0.4</v>
      </c>
      <c r="E90" s="56">
        <v>0.4</v>
      </c>
      <c r="H90" s="57"/>
      <c r="K90" s="57">
        <f t="shared" si="9"/>
        <v>0.4</v>
      </c>
    </row>
    <row r="91" spans="1:11" x14ac:dyDescent="0.25">
      <c r="A91" s="58">
        <v>88</v>
      </c>
      <c r="B91" s="58" t="s">
        <v>189</v>
      </c>
      <c r="C91" s="82" t="s">
        <v>155</v>
      </c>
      <c r="D91" s="62">
        <v>0.8</v>
      </c>
      <c r="E91" s="56">
        <v>0.8</v>
      </c>
      <c r="H91" s="57"/>
      <c r="K91" s="57">
        <f t="shared" si="9"/>
        <v>0.8</v>
      </c>
    </row>
    <row r="92" spans="1:11" x14ac:dyDescent="0.25">
      <c r="A92" s="58">
        <v>89</v>
      </c>
      <c r="B92" s="58" t="s">
        <v>189</v>
      </c>
      <c r="C92" s="82" t="s">
        <v>198</v>
      </c>
      <c r="D92" s="62">
        <v>0.2</v>
      </c>
      <c r="E92" s="56">
        <v>0.2</v>
      </c>
      <c r="H92" s="57"/>
      <c r="K92" s="57">
        <f t="shared" si="9"/>
        <v>0.2</v>
      </c>
    </row>
    <row r="93" spans="1:11" x14ac:dyDescent="0.25">
      <c r="A93" s="58">
        <v>90</v>
      </c>
      <c r="B93" s="58" t="s">
        <v>189</v>
      </c>
      <c r="C93" s="82" t="s">
        <v>159</v>
      </c>
      <c r="D93" s="62">
        <v>0.8</v>
      </c>
      <c r="E93" s="56">
        <v>0.8</v>
      </c>
      <c r="H93" s="57"/>
      <c r="K93" s="57">
        <f t="shared" si="9"/>
        <v>0.8</v>
      </c>
    </row>
    <row r="94" spans="1:11" x14ac:dyDescent="0.25">
      <c r="A94" s="58">
        <v>91</v>
      </c>
      <c r="B94" s="58" t="s">
        <v>189</v>
      </c>
      <c r="C94" s="82" t="s">
        <v>160</v>
      </c>
      <c r="D94" s="62">
        <v>0.8</v>
      </c>
      <c r="E94" s="56">
        <v>0.8</v>
      </c>
      <c r="H94" s="57"/>
      <c r="K94" s="57">
        <f t="shared" si="9"/>
        <v>0.8</v>
      </c>
    </row>
    <row r="95" spans="1:11" x14ac:dyDescent="0.25">
      <c r="A95" s="58">
        <v>92</v>
      </c>
      <c r="B95" s="58" t="s">
        <v>189</v>
      </c>
      <c r="C95" s="82" t="s">
        <v>162</v>
      </c>
      <c r="D95" s="62">
        <v>0.4</v>
      </c>
      <c r="E95" s="56">
        <v>0.4</v>
      </c>
      <c r="H95" s="57"/>
      <c r="K95" s="57">
        <f t="shared" si="9"/>
        <v>0.4</v>
      </c>
    </row>
    <row r="96" spans="1:11" x14ac:dyDescent="0.25">
      <c r="A96" s="58">
        <v>93</v>
      </c>
      <c r="B96" s="58" t="s">
        <v>189</v>
      </c>
      <c r="C96" s="82" t="s">
        <v>199</v>
      </c>
      <c r="D96" s="62">
        <v>0.36</v>
      </c>
      <c r="E96" s="56">
        <v>0.36</v>
      </c>
      <c r="H96" s="57"/>
      <c r="K96" s="57">
        <f t="shared" si="9"/>
        <v>0.36</v>
      </c>
    </row>
    <row r="97" spans="1:11" x14ac:dyDescent="0.25">
      <c r="A97" s="58">
        <v>94</v>
      </c>
      <c r="B97" s="58" t="s">
        <v>189</v>
      </c>
      <c r="C97" s="82" t="s">
        <v>199</v>
      </c>
      <c r="D97" s="62">
        <v>0.36</v>
      </c>
      <c r="E97" s="56">
        <v>0.36</v>
      </c>
      <c r="H97" s="57"/>
      <c r="K97" s="57">
        <f t="shared" si="9"/>
        <v>0.36</v>
      </c>
    </row>
    <row r="98" spans="1:11" x14ac:dyDescent="0.25">
      <c r="A98" s="58">
        <v>95</v>
      </c>
      <c r="B98" s="58" t="s">
        <v>189</v>
      </c>
      <c r="C98" s="82" t="s">
        <v>170</v>
      </c>
      <c r="D98" s="62">
        <v>0.4</v>
      </c>
      <c r="E98" s="56">
        <v>0.4</v>
      </c>
      <c r="H98" s="57"/>
      <c r="K98" s="57">
        <f t="shared" si="9"/>
        <v>0.4</v>
      </c>
    </row>
    <row r="99" spans="1:11" x14ac:dyDescent="0.25">
      <c r="A99" s="58">
        <v>96</v>
      </c>
      <c r="B99" s="58" t="s">
        <v>189</v>
      </c>
      <c r="C99" s="82" t="s">
        <v>200</v>
      </c>
      <c r="D99" s="62">
        <v>0.04</v>
      </c>
      <c r="E99" s="56">
        <v>0.04</v>
      </c>
      <c r="H99" s="57"/>
      <c r="K99" s="57">
        <f t="shared" si="9"/>
        <v>0.04</v>
      </c>
    </row>
    <row r="100" spans="1:11" x14ac:dyDescent="0.25">
      <c r="A100" s="58">
        <v>97</v>
      </c>
      <c r="B100" s="58" t="s">
        <v>189</v>
      </c>
      <c r="C100" s="82" t="s">
        <v>201</v>
      </c>
      <c r="D100" s="62">
        <v>0.8</v>
      </c>
      <c r="E100" s="56">
        <v>0.8</v>
      </c>
      <c r="H100" s="57"/>
      <c r="K100" s="57">
        <f t="shared" si="9"/>
        <v>0.8</v>
      </c>
    </row>
    <row r="101" spans="1:11" x14ac:dyDescent="0.25">
      <c r="A101" s="58">
        <v>98</v>
      </c>
      <c r="B101" s="58" t="s">
        <v>189</v>
      </c>
      <c r="C101" s="82" t="s">
        <v>175</v>
      </c>
      <c r="D101" s="62">
        <v>0.4</v>
      </c>
      <c r="E101" s="56">
        <v>0.4</v>
      </c>
      <c r="H101" s="57"/>
      <c r="K101" s="57">
        <f t="shared" si="9"/>
        <v>0.4</v>
      </c>
    </row>
    <row r="102" spans="1:11" x14ac:dyDescent="0.25">
      <c r="A102" s="58">
        <v>99</v>
      </c>
      <c r="B102" s="58" t="s">
        <v>189</v>
      </c>
      <c r="C102" s="82" t="s">
        <v>202</v>
      </c>
      <c r="D102" s="62">
        <v>0.4</v>
      </c>
      <c r="E102" s="56">
        <v>0.4</v>
      </c>
      <c r="H102" s="57"/>
      <c r="K102" s="57">
        <f t="shared" si="9"/>
        <v>0.4</v>
      </c>
    </row>
    <row r="103" spans="1:11" x14ac:dyDescent="0.25">
      <c r="A103" s="58">
        <v>100</v>
      </c>
      <c r="B103" s="58" t="s">
        <v>189</v>
      </c>
      <c r="C103" s="82" t="s">
        <v>199</v>
      </c>
      <c r="D103" s="62">
        <v>0.5</v>
      </c>
      <c r="E103" s="56">
        <v>0.5</v>
      </c>
      <c r="H103" s="57"/>
      <c r="K103" s="57">
        <f t="shared" si="9"/>
        <v>0.5</v>
      </c>
    </row>
    <row r="104" spans="1:11" x14ac:dyDescent="0.25">
      <c r="A104" s="58">
        <v>101</v>
      </c>
      <c r="B104" s="58" t="s">
        <v>189</v>
      </c>
      <c r="C104" s="82" t="s">
        <v>199</v>
      </c>
      <c r="D104" s="62">
        <v>0.4</v>
      </c>
      <c r="E104" s="56">
        <v>0.4</v>
      </c>
      <c r="H104" s="57"/>
      <c r="K104" s="57">
        <f t="shared" si="9"/>
        <v>0.4</v>
      </c>
    </row>
    <row r="105" spans="1:11" x14ac:dyDescent="0.25">
      <c r="A105" s="58">
        <v>102</v>
      </c>
      <c r="B105" s="58" t="s">
        <v>189</v>
      </c>
      <c r="C105" s="82" t="s">
        <v>203</v>
      </c>
      <c r="D105" s="62">
        <v>0.4</v>
      </c>
      <c r="E105" s="56">
        <v>0.4</v>
      </c>
      <c r="H105" s="57"/>
      <c r="K105" s="57">
        <f t="shared" si="9"/>
        <v>0.4</v>
      </c>
    </row>
    <row r="106" spans="1:11" x14ac:dyDescent="0.25">
      <c r="A106" s="58">
        <v>103</v>
      </c>
      <c r="B106" s="58" t="s">
        <v>189</v>
      </c>
      <c r="C106" s="82" t="s">
        <v>179</v>
      </c>
      <c r="D106" s="62">
        <v>0.04</v>
      </c>
      <c r="E106" s="56">
        <v>0.04</v>
      </c>
      <c r="H106" s="57"/>
      <c r="K106" s="57">
        <f t="shared" si="9"/>
        <v>0.04</v>
      </c>
    </row>
    <row r="107" spans="1:11" x14ac:dyDescent="0.25">
      <c r="A107" s="58">
        <v>104</v>
      </c>
      <c r="B107" s="63" t="s">
        <v>204</v>
      </c>
      <c r="C107" s="82" t="s">
        <v>142</v>
      </c>
      <c r="D107" s="62">
        <v>0.4</v>
      </c>
      <c r="E107" s="56">
        <v>0.4</v>
      </c>
      <c r="H107" s="57"/>
      <c r="K107" s="57">
        <f t="shared" si="9"/>
        <v>0.4</v>
      </c>
    </row>
    <row r="108" spans="1:11" x14ac:dyDescent="0.25">
      <c r="A108" s="58">
        <v>105</v>
      </c>
      <c r="B108" s="63" t="s">
        <v>204</v>
      </c>
      <c r="C108" s="82" t="s">
        <v>161</v>
      </c>
      <c r="D108" s="62">
        <v>0.2</v>
      </c>
      <c r="E108" s="56">
        <v>0.2</v>
      </c>
      <c r="H108" s="57"/>
      <c r="K108" s="57">
        <f t="shared" si="9"/>
        <v>0.2</v>
      </c>
    </row>
    <row r="109" spans="1:11" x14ac:dyDescent="0.25">
      <c r="A109" s="58">
        <v>106</v>
      </c>
      <c r="B109" s="63" t="s">
        <v>204</v>
      </c>
      <c r="C109" s="82" t="s">
        <v>165</v>
      </c>
      <c r="D109" s="62">
        <v>0.5</v>
      </c>
      <c r="E109" s="56">
        <v>0.5</v>
      </c>
      <c r="H109" s="57"/>
      <c r="K109" s="57">
        <f t="shared" si="9"/>
        <v>0.5</v>
      </c>
    </row>
    <row r="110" spans="1:11" x14ac:dyDescent="0.25">
      <c r="A110" s="58">
        <v>107</v>
      </c>
      <c r="B110" s="63" t="s">
        <v>204</v>
      </c>
      <c r="C110" s="82" t="s">
        <v>166</v>
      </c>
      <c r="D110" s="62">
        <v>0.5</v>
      </c>
      <c r="E110" s="56">
        <v>0.5</v>
      </c>
      <c r="H110" s="57"/>
      <c r="K110" s="57">
        <f t="shared" si="9"/>
        <v>0.5</v>
      </c>
    </row>
    <row r="111" spans="1:11" x14ac:dyDescent="0.25">
      <c r="A111" s="58">
        <v>108</v>
      </c>
      <c r="B111" s="63" t="s">
        <v>204</v>
      </c>
      <c r="C111" s="82" t="s">
        <v>167</v>
      </c>
      <c r="D111" s="62">
        <v>0.5</v>
      </c>
      <c r="E111" s="56">
        <v>0.5</v>
      </c>
      <c r="H111" s="57"/>
      <c r="K111" s="57">
        <f t="shared" si="9"/>
        <v>0.5</v>
      </c>
    </row>
    <row r="112" spans="1:11" x14ac:dyDescent="0.25">
      <c r="A112" s="58">
        <v>109</v>
      </c>
      <c r="B112" s="63" t="s">
        <v>224</v>
      </c>
      <c r="C112" s="82" t="s">
        <v>122</v>
      </c>
      <c r="D112" s="64" t="s">
        <v>238</v>
      </c>
      <c r="E112" s="56">
        <v>7</v>
      </c>
      <c r="F112" s="56">
        <v>7</v>
      </c>
      <c r="H112" s="57"/>
      <c r="I112" s="56" t="s">
        <v>274</v>
      </c>
      <c r="K112" s="57">
        <v>1</v>
      </c>
    </row>
    <row r="113" spans="1:11" x14ac:dyDescent="0.25">
      <c r="A113" s="58">
        <v>110</v>
      </c>
      <c r="B113" s="63" t="s">
        <v>224</v>
      </c>
      <c r="C113" s="82" t="s">
        <v>205</v>
      </c>
      <c r="D113" s="64" t="s">
        <v>238</v>
      </c>
      <c r="E113" s="56">
        <v>7</v>
      </c>
      <c r="F113" s="56">
        <v>7</v>
      </c>
      <c r="H113" s="57"/>
      <c r="K113" s="57">
        <v>1</v>
      </c>
    </row>
    <row r="114" spans="1:11" x14ac:dyDescent="0.25">
      <c r="A114" s="58">
        <v>111</v>
      </c>
      <c r="B114" s="63" t="s">
        <v>224</v>
      </c>
      <c r="C114" s="82" t="s">
        <v>121</v>
      </c>
      <c r="D114" s="64" t="s">
        <v>238</v>
      </c>
      <c r="E114" s="56">
        <v>7</v>
      </c>
      <c r="F114" s="56">
        <v>7</v>
      </c>
      <c r="H114" s="57"/>
      <c r="K114" s="57">
        <v>1</v>
      </c>
    </row>
    <row r="115" spans="1:11" x14ac:dyDescent="0.25">
      <c r="A115" s="58">
        <v>112</v>
      </c>
      <c r="B115" s="63" t="s">
        <v>224</v>
      </c>
      <c r="C115" s="82" t="s">
        <v>122</v>
      </c>
      <c r="D115" s="64" t="s">
        <v>238</v>
      </c>
      <c r="E115" s="56">
        <v>7</v>
      </c>
      <c r="F115" s="56">
        <v>7</v>
      </c>
      <c r="H115" s="57"/>
      <c r="K115" s="57">
        <v>1</v>
      </c>
    </row>
    <row r="116" spans="1:11" x14ac:dyDescent="0.25">
      <c r="A116" s="58">
        <v>113</v>
      </c>
      <c r="B116" s="63" t="s">
        <v>224</v>
      </c>
      <c r="C116" s="82" t="s">
        <v>120</v>
      </c>
      <c r="D116" s="64" t="s">
        <v>238</v>
      </c>
      <c r="E116" s="56">
        <v>7</v>
      </c>
      <c r="F116" s="56">
        <v>7</v>
      </c>
      <c r="H116" s="57"/>
      <c r="K116" s="57">
        <v>1</v>
      </c>
    </row>
    <row r="117" spans="1:11" x14ac:dyDescent="0.25">
      <c r="A117" s="58">
        <v>114</v>
      </c>
      <c r="B117" s="63" t="s">
        <v>224</v>
      </c>
      <c r="C117" s="82" t="s">
        <v>206</v>
      </c>
      <c r="D117" s="64" t="s">
        <v>238</v>
      </c>
      <c r="E117" s="56">
        <v>7</v>
      </c>
      <c r="F117" s="56">
        <v>7</v>
      </c>
      <c r="H117" s="57"/>
      <c r="K117" s="57">
        <v>1</v>
      </c>
    </row>
    <row r="118" spans="1:11" x14ac:dyDescent="0.25">
      <c r="A118" s="58">
        <v>115</v>
      </c>
      <c r="B118" s="63" t="s">
        <v>224</v>
      </c>
      <c r="C118" s="82" t="s">
        <v>206</v>
      </c>
      <c r="D118" s="64" t="s">
        <v>238</v>
      </c>
      <c r="E118" s="56">
        <v>7</v>
      </c>
      <c r="F118" s="56">
        <v>7</v>
      </c>
      <c r="H118" s="57"/>
      <c r="K118" s="57">
        <v>1</v>
      </c>
    </row>
    <row r="119" spans="1:11" x14ac:dyDescent="0.25">
      <c r="A119" s="58">
        <v>116</v>
      </c>
      <c r="B119" s="63" t="s">
        <v>224</v>
      </c>
      <c r="C119" s="82" t="s">
        <v>127</v>
      </c>
      <c r="D119" s="64" t="s">
        <v>238</v>
      </c>
      <c r="E119" s="56">
        <v>7</v>
      </c>
      <c r="F119" s="56">
        <v>7</v>
      </c>
      <c r="H119" s="57"/>
      <c r="K119" s="57">
        <v>1</v>
      </c>
    </row>
    <row r="120" spans="1:11" x14ac:dyDescent="0.25">
      <c r="A120" s="58">
        <v>117</v>
      </c>
      <c r="B120" s="63" t="s">
        <v>224</v>
      </c>
      <c r="C120" s="82" t="s">
        <v>125</v>
      </c>
      <c r="D120" s="64" t="s">
        <v>238</v>
      </c>
      <c r="E120" s="56">
        <v>7</v>
      </c>
      <c r="F120" s="56">
        <v>7</v>
      </c>
      <c r="H120" s="57"/>
      <c r="K120" s="57">
        <v>1</v>
      </c>
    </row>
    <row r="121" spans="1:11" x14ac:dyDescent="0.25">
      <c r="A121" s="58">
        <v>118</v>
      </c>
      <c r="B121" s="63" t="s">
        <v>224</v>
      </c>
      <c r="C121" s="82" t="s">
        <v>126</v>
      </c>
      <c r="D121" s="64" t="s">
        <v>238</v>
      </c>
      <c r="E121" s="56">
        <v>7</v>
      </c>
      <c r="F121" s="56">
        <v>7</v>
      </c>
      <c r="H121" s="57"/>
      <c r="K121" s="57">
        <v>1</v>
      </c>
    </row>
    <row r="122" spans="1:11" x14ac:dyDescent="0.25">
      <c r="A122" s="58">
        <v>119</v>
      </c>
      <c r="B122" s="63" t="s">
        <v>224</v>
      </c>
      <c r="C122" s="82" t="s">
        <v>207</v>
      </c>
      <c r="D122" s="64" t="s">
        <v>238</v>
      </c>
      <c r="E122" s="56">
        <v>7</v>
      </c>
      <c r="F122" s="56">
        <v>7</v>
      </c>
      <c r="H122" s="57"/>
      <c r="K122" s="57">
        <v>1</v>
      </c>
    </row>
    <row r="123" spans="1:11" x14ac:dyDescent="0.25">
      <c r="A123" s="58">
        <v>120</v>
      </c>
      <c r="B123" s="63" t="s">
        <v>224</v>
      </c>
      <c r="C123" s="82" t="s">
        <v>208</v>
      </c>
      <c r="D123" s="64" t="s">
        <v>238</v>
      </c>
      <c r="E123" s="56">
        <v>7</v>
      </c>
      <c r="F123" s="56">
        <v>7</v>
      </c>
      <c r="H123" s="57"/>
      <c r="K123" s="57">
        <v>1</v>
      </c>
    </row>
    <row r="124" spans="1:11" x14ac:dyDescent="0.25">
      <c r="A124" s="58">
        <v>121</v>
      </c>
      <c r="B124" s="63" t="s">
        <v>224</v>
      </c>
      <c r="C124" s="82" t="s">
        <v>119</v>
      </c>
      <c r="D124" s="64" t="s">
        <v>238</v>
      </c>
      <c r="E124" s="56">
        <v>7</v>
      </c>
      <c r="F124" s="56">
        <v>7</v>
      </c>
      <c r="H124" s="57"/>
      <c r="K124" s="57">
        <v>1</v>
      </c>
    </row>
    <row r="125" spans="1:11" x14ac:dyDescent="0.25">
      <c r="A125" s="58">
        <v>122</v>
      </c>
      <c r="B125" s="63" t="s">
        <v>224</v>
      </c>
      <c r="C125" s="82" t="s">
        <v>129</v>
      </c>
      <c r="D125" s="64" t="s">
        <v>238</v>
      </c>
      <c r="E125" s="56">
        <v>7</v>
      </c>
      <c r="F125" s="56">
        <v>7</v>
      </c>
      <c r="H125" s="57"/>
      <c r="K125" s="57">
        <v>1</v>
      </c>
    </row>
    <row r="126" spans="1:11" x14ac:dyDescent="0.25">
      <c r="A126" s="58">
        <v>123</v>
      </c>
      <c r="B126" s="63" t="s">
        <v>224</v>
      </c>
      <c r="C126" s="82" t="s">
        <v>209</v>
      </c>
      <c r="D126" s="64" t="s">
        <v>238</v>
      </c>
      <c r="E126" s="56">
        <v>7</v>
      </c>
      <c r="F126" s="56">
        <v>7</v>
      </c>
      <c r="H126" s="57"/>
      <c r="K126" s="57">
        <v>1</v>
      </c>
    </row>
    <row r="127" spans="1:11" x14ac:dyDescent="0.25">
      <c r="A127" s="58">
        <v>124</v>
      </c>
      <c r="B127" s="63" t="s">
        <v>224</v>
      </c>
      <c r="C127" s="82" t="s">
        <v>210</v>
      </c>
      <c r="D127" s="64" t="s">
        <v>238</v>
      </c>
      <c r="E127" s="56">
        <v>7</v>
      </c>
      <c r="F127" s="56">
        <v>7</v>
      </c>
      <c r="H127" s="57"/>
      <c r="K127" s="57">
        <v>1</v>
      </c>
    </row>
    <row r="128" spans="1:11" x14ac:dyDescent="0.25">
      <c r="A128" s="58">
        <v>125</v>
      </c>
      <c r="B128" s="63" t="s">
        <v>224</v>
      </c>
      <c r="C128" s="82" t="s">
        <v>131</v>
      </c>
      <c r="D128" s="64" t="s">
        <v>238</v>
      </c>
      <c r="E128" s="56">
        <v>7</v>
      </c>
      <c r="F128" s="56">
        <v>7</v>
      </c>
      <c r="H128" s="57"/>
      <c r="K128" s="57">
        <v>1</v>
      </c>
    </row>
    <row r="129" spans="1:11" x14ac:dyDescent="0.25">
      <c r="A129" s="58">
        <v>126</v>
      </c>
      <c r="B129" s="63" t="s">
        <v>224</v>
      </c>
      <c r="C129" s="82" t="s">
        <v>132</v>
      </c>
      <c r="D129" s="64" t="s">
        <v>238</v>
      </c>
      <c r="E129" s="56">
        <v>7</v>
      </c>
      <c r="F129" s="56">
        <v>7</v>
      </c>
      <c r="H129" s="57"/>
      <c r="K129" s="57">
        <v>1</v>
      </c>
    </row>
    <row r="130" spans="1:11" x14ac:dyDescent="0.25">
      <c r="A130" s="58">
        <v>127</v>
      </c>
      <c r="B130" s="63" t="s">
        <v>224</v>
      </c>
      <c r="C130" s="82" t="s">
        <v>211</v>
      </c>
      <c r="D130" s="64" t="s">
        <v>238</v>
      </c>
      <c r="E130" s="56">
        <v>7</v>
      </c>
      <c r="F130" s="56">
        <v>7</v>
      </c>
      <c r="H130" s="57"/>
      <c r="K130" s="57">
        <v>1</v>
      </c>
    </row>
    <row r="131" spans="1:11" x14ac:dyDescent="0.25">
      <c r="A131" s="58">
        <v>128</v>
      </c>
      <c r="B131" s="63" t="s">
        <v>224</v>
      </c>
      <c r="C131" s="82" t="s">
        <v>212</v>
      </c>
      <c r="D131" s="64" t="s">
        <v>238</v>
      </c>
      <c r="E131" s="56">
        <v>7</v>
      </c>
      <c r="F131" s="56">
        <v>7</v>
      </c>
      <c r="H131" s="57"/>
      <c r="K131" s="57">
        <v>1</v>
      </c>
    </row>
    <row r="132" spans="1:11" ht="15.75" x14ac:dyDescent="0.25">
      <c r="A132" s="58">
        <v>129</v>
      </c>
      <c r="B132" s="63" t="s">
        <v>224</v>
      </c>
      <c r="C132" s="61" t="s">
        <v>213</v>
      </c>
      <c r="D132" s="64" t="s">
        <v>238</v>
      </c>
      <c r="E132" s="56">
        <v>7</v>
      </c>
      <c r="F132" s="56">
        <v>7</v>
      </c>
      <c r="H132" s="57"/>
      <c r="K132" s="57">
        <v>1</v>
      </c>
    </row>
    <row r="133" spans="1:11" x14ac:dyDescent="0.25">
      <c r="A133" s="58">
        <v>130</v>
      </c>
      <c r="B133" s="63" t="s">
        <v>224</v>
      </c>
      <c r="C133" s="82" t="s">
        <v>214</v>
      </c>
      <c r="D133" s="64" t="s">
        <v>238</v>
      </c>
      <c r="E133" s="56">
        <v>7</v>
      </c>
      <c r="F133" s="56">
        <v>7</v>
      </c>
      <c r="H133" s="57"/>
      <c r="K133" s="57">
        <v>1</v>
      </c>
    </row>
    <row r="134" spans="1:11" x14ac:dyDescent="0.25">
      <c r="A134" s="58">
        <v>131</v>
      </c>
      <c r="B134" s="63" t="s">
        <v>224</v>
      </c>
      <c r="C134" s="82" t="s">
        <v>140</v>
      </c>
      <c r="D134" s="64" t="s">
        <v>238</v>
      </c>
      <c r="E134" s="56">
        <v>7</v>
      </c>
      <c r="F134" s="56">
        <v>7</v>
      </c>
      <c r="H134" s="57"/>
      <c r="K134" s="57">
        <v>1</v>
      </c>
    </row>
    <row r="135" spans="1:11" x14ac:dyDescent="0.25">
      <c r="A135" s="58">
        <v>132</v>
      </c>
      <c r="B135" s="63" t="s">
        <v>224</v>
      </c>
      <c r="C135" s="82" t="s">
        <v>215</v>
      </c>
      <c r="D135" s="64" t="s">
        <v>238</v>
      </c>
      <c r="E135" s="56">
        <v>7</v>
      </c>
      <c r="F135" s="56">
        <v>7</v>
      </c>
      <c r="H135" s="57"/>
      <c r="K135" s="57">
        <v>1</v>
      </c>
    </row>
    <row r="136" spans="1:11" x14ac:dyDescent="0.25">
      <c r="A136" s="58">
        <v>133</v>
      </c>
      <c r="B136" s="63" t="s">
        <v>224</v>
      </c>
      <c r="C136" s="82" t="s">
        <v>142</v>
      </c>
      <c r="D136" s="64" t="s">
        <v>238</v>
      </c>
      <c r="E136" s="56">
        <v>7</v>
      </c>
      <c r="F136" s="56">
        <v>7</v>
      </c>
      <c r="H136" s="57"/>
      <c r="K136" s="57">
        <v>1</v>
      </c>
    </row>
    <row r="137" spans="1:11" x14ac:dyDescent="0.25">
      <c r="A137" s="58">
        <v>134</v>
      </c>
      <c r="B137" s="63" t="s">
        <v>224</v>
      </c>
      <c r="C137" s="82" t="s">
        <v>216</v>
      </c>
      <c r="D137" s="64" t="s">
        <v>238</v>
      </c>
      <c r="E137" s="56">
        <v>7</v>
      </c>
      <c r="F137" s="56">
        <v>7</v>
      </c>
      <c r="H137" s="57"/>
      <c r="K137" s="57">
        <v>1</v>
      </c>
    </row>
    <row r="138" spans="1:11" x14ac:dyDescent="0.25">
      <c r="A138" s="58">
        <v>135</v>
      </c>
      <c r="B138" s="63" t="s">
        <v>224</v>
      </c>
      <c r="C138" s="82" t="s">
        <v>146</v>
      </c>
      <c r="D138" s="64" t="s">
        <v>238</v>
      </c>
      <c r="E138" s="56">
        <v>7</v>
      </c>
      <c r="F138" s="56">
        <v>7</v>
      </c>
      <c r="H138" s="57"/>
      <c r="K138" s="57">
        <v>1</v>
      </c>
    </row>
    <row r="139" spans="1:11" x14ac:dyDescent="0.25">
      <c r="A139" s="58">
        <v>136</v>
      </c>
      <c r="B139" s="63" t="s">
        <v>224</v>
      </c>
      <c r="C139" s="82" t="s">
        <v>149</v>
      </c>
      <c r="D139" s="64" t="s">
        <v>238</v>
      </c>
      <c r="E139" s="56">
        <v>7</v>
      </c>
      <c r="F139" s="56">
        <v>7</v>
      </c>
      <c r="H139" s="57"/>
      <c r="K139" s="57">
        <v>1</v>
      </c>
    </row>
    <row r="140" spans="1:11" x14ac:dyDescent="0.25">
      <c r="A140" s="58">
        <v>137</v>
      </c>
      <c r="B140" s="63" t="s">
        <v>224</v>
      </c>
      <c r="C140" s="82" t="s">
        <v>150</v>
      </c>
      <c r="D140" s="64" t="s">
        <v>238</v>
      </c>
      <c r="E140" s="56">
        <v>7</v>
      </c>
      <c r="F140" s="56">
        <v>7</v>
      </c>
      <c r="H140" s="57"/>
      <c r="K140" s="57">
        <v>1</v>
      </c>
    </row>
    <row r="141" spans="1:11" x14ac:dyDescent="0.25">
      <c r="A141" s="58">
        <v>138</v>
      </c>
      <c r="B141" s="63" t="s">
        <v>224</v>
      </c>
      <c r="C141" s="82" t="s">
        <v>217</v>
      </c>
      <c r="D141" s="64" t="s">
        <v>238</v>
      </c>
      <c r="E141" s="56">
        <v>7</v>
      </c>
      <c r="F141" s="56">
        <v>7</v>
      </c>
      <c r="H141" s="57"/>
      <c r="K141" s="57">
        <v>1</v>
      </c>
    </row>
    <row r="142" spans="1:11" x14ac:dyDescent="0.25">
      <c r="A142" s="58">
        <v>139</v>
      </c>
      <c r="B142" s="63" t="s">
        <v>224</v>
      </c>
      <c r="C142" s="82" t="s">
        <v>218</v>
      </c>
      <c r="D142" s="64" t="s">
        <v>238</v>
      </c>
      <c r="E142" s="56">
        <v>7</v>
      </c>
      <c r="F142" s="56">
        <v>7</v>
      </c>
      <c r="H142" s="57"/>
      <c r="K142" s="57">
        <v>1</v>
      </c>
    </row>
    <row r="143" spans="1:11" x14ac:dyDescent="0.25">
      <c r="A143" s="58">
        <v>140</v>
      </c>
      <c r="B143" s="63" t="s">
        <v>224</v>
      </c>
      <c r="C143" s="82" t="s">
        <v>152</v>
      </c>
      <c r="D143" s="64" t="s">
        <v>238</v>
      </c>
      <c r="E143" s="56">
        <v>7</v>
      </c>
      <c r="F143" s="56">
        <v>7</v>
      </c>
      <c r="H143" s="57"/>
      <c r="K143" s="57">
        <v>1</v>
      </c>
    </row>
    <row r="144" spans="1:11" x14ac:dyDescent="0.25">
      <c r="A144" s="58">
        <v>141</v>
      </c>
      <c r="B144" s="63" t="s">
        <v>224</v>
      </c>
      <c r="C144" s="82" t="s">
        <v>153</v>
      </c>
      <c r="D144" s="64" t="s">
        <v>238</v>
      </c>
      <c r="E144" s="56">
        <v>7</v>
      </c>
      <c r="F144" s="56">
        <v>7</v>
      </c>
      <c r="H144" s="57"/>
      <c r="K144" s="57">
        <v>1</v>
      </c>
    </row>
    <row r="145" spans="1:11" x14ac:dyDescent="0.25">
      <c r="A145" s="58">
        <v>142</v>
      </c>
      <c r="B145" s="63" t="s">
        <v>224</v>
      </c>
      <c r="C145" s="82" t="s">
        <v>154</v>
      </c>
      <c r="D145" s="64" t="s">
        <v>238</v>
      </c>
      <c r="E145" s="56">
        <v>7</v>
      </c>
      <c r="F145" s="56">
        <v>7</v>
      </c>
      <c r="H145" s="57"/>
      <c r="K145" s="57">
        <v>1</v>
      </c>
    </row>
    <row r="146" spans="1:11" x14ac:dyDescent="0.25">
      <c r="A146" s="58">
        <v>143</v>
      </c>
      <c r="B146" s="63" t="s">
        <v>224</v>
      </c>
      <c r="C146" s="82" t="s">
        <v>198</v>
      </c>
      <c r="D146" s="64" t="s">
        <v>238</v>
      </c>
      <c r="E146" s="56">
        <v>7</v>
      </c>
      <c r="F146" s="56">
        <v>7</v>
      </c>
      <c r="H146" s="57"/>
      <c r="K146" s="57">
        <v>1</v>
      </c>
    </row>
    <row r="147" spans="1:11" x14ac:dyDescent="0.25">
      <c r="A147" s="58">
        <v>144</v>
      </c>
      <c r="B147" s="63" t="s">
        <v>224</v>
      </c>
      <c r="C147" s="82" t="s">
        <v>161</v>
      </c>
      <c r="D147" s="64" t="s">
        <v>238</v>
      </c>
      <c r="E147" s="56">
        <v>7</v>
      </c>
      <c r="F147" s="56">
        <v>7</v>
      </c>
      <c r="H147" s="57"/>
      <c r="K147" s="57">
        <v>1</v>
      </c>
    </row>
    <row r="148" spans="1:11" x14ac:dyDescent="0.25">
      <c r="A148" s="58">
        <v>145</v>
      </c>
      <c r="B148" s="63" t="s">
        <v>224</v>
      </c>
      <c r="C148" s="82" t="s">
        <v>161</v>
      </c>
      <c r="D148" s="64" t="s">
        <v>238</v>
      </c>
      <c r="E148" s="56">
        <v>7</v>
      </c>
      <c r="F148" s="56">
        <v>7</v>
      </c>
      <c r="H148" s="57"/>
      <c r="K148" s="57">
        <v>1</v>
      </c>
    </row>
    <row r="149" spans="1:11" x14ac:dyDescent="0.25">
      <c r="A149" s="58">
        <v>146</v>
      </c>
      <c r="B149" s="63" t="s">
        <v>224</v>
      </c>
      <c r="C149" s="82" t="s">
        <v>219</v>
      </c>
      <c r="D149" s="64" t="s">
        <v>238</v>
      </c>
      <c r="E149" s="56">
        <v>7</v>
      </c>
      <c r="F149" s="56">
        <v>7</v>
      </c>
      <c r="H149" s="57"/>
      <c r="K149" s="57">
        <v>1</v>
      </c>
    </row>
    <row r="150" spans="1:11" x14ac:dyDescent="0.25">
      <c r="A150" s="58">
        <v>147</v>
      </c>
      <c r="B150" s="63" t="s">
        <v>224</v>
      </c>
      <c r="C150" s="82" t="s">
        <v>163</v>
      </c>
      <c r="D150" s="64" t="s">
        <v>238</v>
      </c>
      <c r="E150" s="56">
        <v>7</v>
      </c>
      <c r="F150" s="56">
        <v>7</v>
      </c>
      <c r="H150" s="57"/>
      <c r="K150" s="57">
        <v>1</v>
      </c>
    </row>
    <row r="151" spans="1:11" x14ac:dyDescent="0.25">
      <c r="A151" s="58">
        <v>148</v>
      </c>
      <c r="B151" s="63" t="s">
        <v>224</v>
      </c>
      <c r="C151" s="82" t="s">
        <v>164</v>
      </c>
      <c r="D151" s="64" t="s">
        <v>238</v>
      </c>
      <c r="E151" s="56">
        <v>7</v>
      </c>
      <c r="F151" s="56">
        <v>7</v>
      </c>
      <c r="H151" s="57"/>
      <c r="K151" s="57">
        <v>1</v>
      </c>
    </row>
    <row r="152" spans="1:11" x14ac:dyDescent="0.25">
      <c r="A152" s="58">
        <v>149</v>
      </c>
      <c r="B152" s="63" t="s">
        <v>224</v>
      </c>
      <c r="C152" s="82" t="s">
        <v>166</v>
      </c>
      <c r="D152" s="64" t="s">
        <v>238</v>
      </c>
      <c r="E152" s="56">
        <v>7</v>
      </c>
      <c r="F152" s="56">
        <v>7</v>
      </c>
      <c r="H152" s="57"/>
      <c r="K152" s="57">
        <v>1</v>
      </c>
    </row>
    <row r="153" spans="1:11" x14ac:dyDescent="0.25">
      <c r="A153" s="58">
        <v>150</v>
      </c>
      <c r="B153" s="63" t="s">
        <v>224</v>
      </c>
      <c r="C153" s="82" t="s">
        <v>166</v>
      </c>
      <c r="D153" s="64" t="s">
        <v>238</v>
      </c>
      <c r="E153" s="56">
        <v>7</v>
      </c>
      <c r="F153" s="56">
        <v>7</v>
      </c>
      <c r="H153" s="57"/>
      <c r="K153" s="57">
        <v>1</v>
      </c>
    </row>
    <row r="154" spans="1:11" x14ac:dyDescent="0.25">
      <c r="A154" s="58">
        <v>151</v>
      </c>
      <c r="B154" s="63" t="s">
        <v>224</v>
      </c>
      <c r="C154" s="82" t="s">
        <v>167</v>
      </c>
      <c r="D154" s="64" t="s">
        <v>238</v>
      </c>
      <c r="E154" s="56">
        <v>7</v>
      </c>
      <c r="F154" s="56">
        <v>7</v>
      </c>
      <c r="H154" s="57"/>
      <c r="K154" s="57">
        <v>1</v>
      </c>
    </row>
    <row r="155" spans="1:11" x14ac:dyDescent="0.25">
      <c r="A155" s="58">
        <v>152</v>
      </c>
      <c r="B155" s="63" t="s">
        <v>224</v>
      </c>
      <c r="C155" s="82" t="s">
        <v>169</v>
      </c>
      <c r="D155" s="64" t="s">
        <v>238</v>
      </c>
      <c r="E155" s="56">
        <v>7</v>
      </c>
      <c r="F155" s="56">
        <v>7</v>
      </c>
      <c r="H155" s="57"/>
      <c r="K155" s="57">
        <v>1</v>
      </c>
    </row>
    <row r="156" spans="1:11" x14ac:dyDescent="0.25">
      <c r="A156" s="58">
        <v>153</v>
      </c>
      <c r="B156" s="63" t="s">
        <v>224</v>
      </c>
      <c r="C156" s="82" t="s">
        <v>220</v>
      </c>
      <c r="D156" s="64" t="s">
        <v>238</v>
      </c>
      <c r="E156" s="56">
        <v>7</v>
      </c>
      <c r="F156" s="56">
        <v>7</v>
      </c>
      <c r="H156" s="57"/>
      <c r="K156" s="57">
        <v>1</v>
      </c>
    </row>
    <row r="157" spans="1:11" x14ac:dyDescent="0.25">
      <c r="A157" s="58">
        <v>154</v>
      </c>
      <c r="B157" s="63" t="s">
        <v>224</v>
      </c>
      <c r="C157" s="82" t="s">
        <v>221</v>
      </c>
      <c r="D157" s="64" t="s">
        <v>238</v>
      </c>
      <c r="E157" s="56">
        <v>7</v>
      </c>
      <c r="F157" s="56">
        <v>7</v>
      </c>
      <c r="H157" s="57"/>
      <c r="K157" s="57">
        <v>1</v>
      </c>
    </row>
    <row r="158" spans="1:11" x14ac:dyDescent="0.25">
      <c r="A158" s="58">
        <v>155</v>
      </c>
      <c r="B158" s="63" t="s">
        <v>224</v>
      </c>
      <c r="C158" s="82" t="s">
        <v>222</v>
      </c>
      <c r="D158" s="64" t="s">
        <v>238</v>
      </c>
      <c r="E158" s="56">
        <v>7</v>
      </c>
      <c r="F158" s="56">
        <v>7</v>
      </c>
      <c r="H158" s="57"/>
      <c r="K158" s="57">
        <v>1</v>
      </c>
    </row>
    <row r="159" spans="1:11" x14ac:dyDescent="0.25">
      <c r="A159" s="58">
        <v>156</v>
      </c>
      <c r="B159" s="63" t="s">
        <v>224</v>
      </c>
      <c r="C159" s="82" t="s">
        <v>223</v>
      </c>
      <c r="D159" s="64" t="s">
        <v>238</v>
      </c>
      <c r="E159" s="56">
        <v>7</v>
      </c>
      <c r="F159" s="56">
        <v>7</v>
      </c>
      <c r="H159" s="57"/>
      <c r="K159" s="57">
        <v>1</v>
      </c>
    </row>
    <row r="160" spans="1:11" x14ac:dyDescent="0.25">
      <c r="A160" s="58">
        <v>157</v>
      </c>
      <c r="B160" s="63" t="s">
        <v>224</v>
      </c>
      <c r="C160" s="82" t="s">
        <v>183</v>
      </c>
      <c r="D160" s="64" t="s">
        <v>238</v>
      </c>
      <c r="E160" s="56">
        <v>7</v>
      </c>
      <c r="F160" s="56">
        <v>7</v>
      </c>
      <c r="H160" s="57"/>
      <c r="K160" s="57">
        <v>1</v>
      </c>
    </row>
    <row r="161" spans="1:13" x14ac:dyDescent="0.25">
      <c r="A161" s="58">
        <v>158</v>
      </c>
      <c r="B161" s="63" t="s">
        <v>227</v>
      </c>
      <c r="C161" s="82" t="s">
        <v>225</v>
      </c>
      <c r="D161" s="64">
        <v>0.4</v>
      </c>
      <c r="E161" s="56">
        <v>0.4</v>
      </c>
      <c r="H161" s="57"/>
      <c r="K161" s="57">
        <f>E161</f>
        <v>0.4</v>
      </c>
    </row>
    <row r="162" spans="1:13" x14ac:dyDescent="0.25">
      <c r="A162" s="58">
        <v>159</v>
      </c>
      <c r="B162" s="63" t="s">
        <v>227</v>
      </c>
      <c r="C162" s="82" t="s">
        <v>226</v>
      </c>
      <c r="D162" s="64">
        <v>0.4</v>
      </c>
      <c r="E162" s="56">
        <v>0.4</v>
      </c>
      <c r="H162" s="57"/>
      <c r="K162" s="57">
        <f>E162</f>
        <v>0.4</v>
      </c>
    </row>
    <row r="163" spans="1:13" x14ac:dyDescent="0.25">
      <c r="A163" s="58">
        <v>160</v>
      </c>
      <c r="B163" s="63" t="s">
        <v>227</v>
      </c>
      <c r="C163" s="82" t="s">
        <v>183</v>
      </c>
      <c r="D163" s="64">
        <v>0.4</v>
      </c>
      <c r="E163" s="56">
        <v>0.4</v>
      </c>
      <c r="H163" s="57"/>
      <c r="K163" s="57">
        <f>E163</f>
        <v>0.4</v>
      </c>
    </row>
    <row r="164" spans="1:13" x14ac:dyDescent="0.25">
      <c r="A164" s="58">
        <v>161</v>
      </c>
      <c r="B164" s="60" t="s">
        <v>228</v>
      </c>
      <c r="C164" s="82" t="s">
        <v>231</v>
      </c>
      <c r="D164" s="60" t="s">
        <v>236</v>
      </c>
      <c r="E164" s="56">
        <v>45</v>
      </c>
      <c r="F164" s="56">
        <v>45</v>
      </c>
      <c r="G164" s="56">
        <v>3</v>
      </c>
      <c r="H164" s="87">
        <f>(E164+(E164-(2*G164*0.1)*(G164/0.3-1)))/2*(F164+(F164-(2*G164*0.1)*(G164/0.3-1)))/2*G164</f>
        <v>5367.869999999999</v>
      </c>
      <c r="I164" s="87">
        <f t="shared" ref="I164" si="10">0.75*(H164/0.15)/10000</f>
        <v>2.683935</v>
      </c>
      <c r="J164" s="57">
        <f>I164*2</f>
        <v>5.3678699999999999</v>
      </c>
      <c r="K164" s="57">
        <f>+I164+J164</f>
        <v>8.0518049999999999</v>
      </c>
    </row>
    <row r="165" spans="1:13" x14ac:dyDescent="0.25">
      <c r="A165" s="58">
        <v>162</v>
      </c>
      <c r="B165" s="60" t="s">
        <v>228</v>
      </c>
      <c r="C165" s="82" t="s">
        <v>231</v>
      </c>
      <c r="D165" s="60" t="s">
        <v>237</v>
      </c>
      <c r="E165" s="56">
        <v>45</v>
      </c>
      <c r="F165" s="56">
        <v>45</v>
      </c>
      <c r="G165" s="56">
        <v>4</v>
      </c>
      <c r="H165" s="87">
        <f>(E165+(E165-(2*G165*0.1)*(G165/0.3-1)))/2*(F165+(F165-(2*G165*0.1)*(G165/0.3-1)))/2*G165</f>
        <v>6421.3511111111102</v>
      </c>
      <c r="I165" s="87">
        <f t="shared" ref="I165:I168" si="11">0.75*(H165/0.15)/10000</f>
        <v>3.2106755555555551</v>
      </c>
      <c r="J165" s="57">
        <f t="shared" ref="J165:J168" si="12">I165*2</f>
        <v>6.4213511111111101</v>
      </c>
      <c r="K165" s="57">
        <f t="shared" ref="K165:K168" si="13">+I165+J165</f>
        <v>9.6320266666666647</v>
      </c>
    </row>
    <row r="166" spans="1:13" x14ac:dyDescent="0.25">
      <c r="A166" s="58">
        <v>163</v>
      </c>
      <c r="B166" s="60" t="s">
        <v>228</v>
      </c>
      <c r="C166" s="82" t="s">
        <v>231</v>
      </c>
      <c r="D166" s="60" t="s">
        <v>185</v>
      </c>
      <c r="E166" s="56">
        <v>23</v>
      </c>
      <c r="F166" s="56">
        <v>23</v>
      </c>
      <c r="G166" s="56">
        <v>3</v>
      </c>
      <c r="H166" s="87">
        <f>(E166+(E166-(2*G166*0.1)*(G166/0.3-1)))/2*(F166+(F166-(2*G166*0.1)*(G166/0.3-1)))/2*G166</f>
        <v>1236.27</v>
      </c>
      <c r="I166" s="87">
        <f t="shared" si="11"/>
        <v>0.61813499999999999</v>
      </c>
      <c r="J166" s="57">
        <f t="shared" si="12"/>
        <v>1.23627</v>
      </c>
      <c r="K166" s="57">
        <f t="shared" si="13"/>
        <v>1.8544049999999999</v>
      </c>
    </row>
    <row r="167" spans="1:13" x14ac:dyDescent="0.25">
      <c r="A167" s="58">
        <v>164</v>
      </c>
      <c r="B167" s="60" t="s">
        <v>228</v>
      </c>
      <c r="C167" s="82" t="s">
        <v>231</v>
      </c>
      <c r="D167" s="60" t="s">
        <v>186</v>
      </c>
      <c r="E167" s="56">
        <v>30</v>
      </c>
      <c r="F167" s="56">
        <v>30</v>
      </c>
      <c r="G167" s="56">
        <v>3</v>
      </c>
      <c r="H167" s="87">
        <f>(E167+(E167-(2*G167*0.1)*(G167/0.3-1)))/2*(F167+(F167-(2*G167*0.1)*(G167/0.3-1)))/2*G167</f>
        <v>2235.8700000000003</v>
      </c>
      <c r="I167" s="87">
        <f t="shared" si="11"/>
        <v>1.1179350000000001</v>
      </c>
      <c r="J167" s="57">
        <f t="shared" si="12"/>
        <v>2.2358700000000002</v>
      </c>
      <c r="K167" s="57">
        <f t="shared" si="13"/>
        <v>3.3538050000000004</v>
      </c>
    </row>
    <row r="168" spans="1:13" x14ac:dyDescent="0.25">
      <c r="A168" s="58">
        <v>165</v>
      </c>
      <c r="B168" s="59" t="s">
        <v>229</v>
      </c>
      <c r="C168" s="82" t="s">
        <v>231</v>
      </c>
      <c r="D168" s="60" t="s">
        <v>236</v>
      </c>
      <c r="E168" s="56">
        <v>45</v>
      </c>
      <c r="F168" s="56">
        <v>45</v>
      </c>
      <c r="G168" s="56">
        <v>3</v>
      </c>
      <c r="H168" s="87">
        <f>(E168+(E168-(2*G168*0.1)*(G168/0.3-1)))/2*(F168+(F168-(2*G168*0.1)*(G168/0.3-1)))/2*G168</f>
        <v>5367.869999999999</v>
      </c>
      <c r="I168" s="87">
        <f t="shared" si="11"/>
        <v>2.683935</v>
      </c>
      <c r="J168" s="57">
        <f t="shared" si="12"/>
        <v>5.3678699999999999</v>
      </c>
      <c r="K168" s="57">
        <f t="shared" si="13"/>
        <v>8.0518049999999999</v>
      </c>
    </row>
    <row r="169" spans="1:13" ht="30" customHeight="1" x14ac:dyDescent="0.25">
      <c r="A169" s="58">
        <v>166</v>
      </c>
      <c r="B169" s="60" t="s">
        <v>230</v>
      </c>
      <c r="C169" s="82" t="s">
        <v>231</v>
      </c>
      <c r="D169" s="60" t="s">
        <v>232</v>
      </c>
      <c r="E169" s="56">
        <v>5</v>
      </c>
      <c r="F169" s="56">
        <v>5</v>
      </c>
      <c r="G169" s="56">
        <v>1</v>
      </c>
      <c r="H169" s="57" t="s">
        <v>273</v>
      </c>
      <c r="K169" s="94">
        <v>1</v>
      </c>
      <c r="L169" s="149" t="s">
        <v>276</v>
      </c>
    </row>
    <row r="170" spans="1:13" x14ac:dyDescent="0.25">
      <c r="A170" s="58">
        <v>167</v>
      </c>
      <c r="B170" s="59" t="s">
        <v>230</v>
      </c>
      <c r="C170" s="82" t="s">
        <v>231</v>
      </c>
      <c r="D170" s="59" t="s">
        <v>232</v>
      </c>
      <c r="E170" s="56">
        <v>5</v>
      </c>
      <c r="F170" s="56">
        <v>5</v>
      </c>
      <c r="G170" s="56">
        <v>1</v>
      </c>
      <c r="H170" s="57" t="s">
        <v>273</v>
      </c>
      <c r="K170" s="94">
        <v>1</v>
      </c>
      <c r="L170" s="150"/>
    </row>
    <row r="171" spans="1:13" ht="15" customHeight="1" x14ac:dyDescent="0.25">
      <c r="A171" s="58">
        <v>168</v>
      </c>
      <c r="B171" s="59" t="s">
        <v>233</v>
      </c>
      <c r="C171" s="83" t="s">
        <v>235</v>
      </c>
      <c r="D171" s="63" t="s">
        <v>248</v>
      </c>
      <c r="E171" s="56">
        <v>15</v>
      </c>
      <c r="F171" s="56">
        <f>E171*5</f>
        <v>75</v>
      </c>
      <c r="G171" s="56">
        <v>1.5</v>
      </c>
      <c r="H171" s="56">
        <v>7500</v>
      </c>
      <c r="I171" s="79">
        <f>2.7*(H171/0.15)/10000</f>
        <v>13.5</v>
      </c>
      <c r="K171" s="94">
        <v>2</v>
      </c>
      <c r="L171" s="150"/>
      <c r="M171" s="57" t="s">
        <v>275</v>
      </c>
    </row>
    <row r="172" spans="1:13" x14ac:dyDescent="0.25">
      <c r="A172" s="58">
        <v>169</v>
      </c>
      <c r="B172" s="59" t="s">
        <v>233</v>
      </c>
      <c r="C172" s="83" t="s">
        <v>235</v>
      </c>
      <c r="D172" s="63" t="s">
        <v>248</v>
      </c>
      <c r="E172" s="56">
        <v>15</v>
      </c>
      <c r="F172" s="56">
        <f t="shared" ref="F172:F175" si="14">E172*5</f>
        <v>75</v>
      </c>
      <c r="G172" s="56">
        <v>1.5</v>
      </c>
      <c r="H172" s="56">
        <v>8750</v>
      </c>
      <c r="I172" s="79">
        <f t="shared" ref="I172:I175" si="15">2.7*(H172/0.15)/10000</f>
        <v>15.750000000000004</v>
      </c>
      <c r="K172" s="94">
        <v>2</v>
      </c>
      <c r="L172" s="150"/>
      <c r="M172" s="57" t="s">
        <v>275</v>
      </c>
    </row>
    <row r="173" spans="1:13" x14ac:dyDescent="0.25">
      <c r="A173" s="58">
        <v>170</v>
      </c>
      <c r="B173" s="59" t="s">
        <v>233</v>
      </c>
      <c r="C173" s="83" t="s">
        <v>235</v>
      </c>
      <c r="D173" s="63" t="s">
        <v>248</v>
      </c>
      <c r="E173" s="56">
        <v>15</v>
      </c>
      <c r="F173" s="56">
        <f t="shared" si="14"/>
        <v>75</v>
      </c>
      <c r="G173" s="56">
        <v>1.5</v>
      </c>
      <c r="H173" s="56">
        <v>7200</v>
      </c>
      <c r="I173" s="79">
        <f t="shared" si="15"/>
        <v>12.96</v>
      </c>
      <c r="K173" s="94">
        <v>2</v>
      </c>
      <c r="L173" s="150"/>
      <c r="M173" s="57" t="s">
        <v>275</v>
      </c>
    </row>
    <row r="174" spans="1:13" x14ac:dyDescent="0.25">
      <c r="A174" s="58">
        <v>171</v>
      </c>
      <c r="B174" s="60" t="s">
        <v>234</v>
      </c>
      <c r="C174" s="83" t="s">
        <v>235</v>
      </c>
      <c r="D174" s="63" t="s">
        <v>249</v>
      </c>
      <c r="E174" s="56">
        <v>25</v>
      </c>
      <c r="F174" s="56">
        <f t="shared" si="14"/>
        <v>125</v>
      </c>
      <c r="G174" s="56">
        <v>2</v>
      </c>
      <c r="H174" s="56">
        <v>8700</v>
      </c>
      <c r="I174" s="79">
        <f t="shared" si="15"/>
        <v>15.66</v>
      </c>
      <c r="K174" s="94">
        <v>2</v>
      </c>
      <c r="L174" s="150"/>
      <c r="M174" s="57" t="s">
        <v>275</v>
      </c>
    </row>
    <row r="175" spans="1:13" ht="14.25" customHeight="1" x14ac:dyDescent="0.25">
      <c r="A175" s="58">
        <v>172</v>
      </c>
      <c r="B175" s="60" t="s">
        <v>234</v>
      </c>
      <c r="C175" s="83" t="s">
        <v>235</v>
      </c>
      <c r="D175" s="63" t="s">
        <v>250</v>
      </c>
      <c r="E175" s="56">
        <v>25</v>
      </c>
      <c r="F175" s="56">
        <f t="shared" si="14"/>
        <v>125</v>
      </c>
      <c r="G175" s="56">
        <v>2</v>
      </c>
      <c r="H175" s="56">
        <v>9800</v>
      </c>
      <c r="I175" s="79">
        <f t="shared" si="15"/>
        <v>17.640000000000004</v>
      </c>
      <c r="K175" s="94">
        <v>2</v>
      </c>
      <c r="L175" s="150"/>
      <c r="M175" s="57" t="s">
        <v>275</v>
      </c>
    </row>
    <row r="176" spans="1:13" ht="15" hidden="1" customHeight="1" x14ac:dyDescent="0.25">
      <c r="A176" s="65"/>
      <c r="B176" s="65"/>
      <c r="C176" s="84"/>
      <c r="D176" s="65"/>
      <c r="E176" s="65"/>
      <c r="F176" s="65"/>
      <c r="G176" s="65"/>
      <c r="H176" s="78"/>
      <c r="K176" s="88"/>
      <c r="L176" s="151"/>
    </row>
    <row r="177" spans="8:11" x14ac:dyDescent="0.25">
      <c r="H177" s="57">
        <f>SUM(H4:H175)</f>
        <v>237159.01111111094</v>
      </c>
      <c r="I177" s="57">
        <f>SUM(I4:I175)</f>
        <v>173.11450555555555</v>
      </c>
      <c r="J177" s="57">
        <f t="shared" ref="J177:K177" si="16">SUM(J4:J175)</f>
        <v>195.2090111111111</v>
      </c>
      <c r="K177" s="57">
        <f t="shared" si="16"/>
        <v>372.0235166666663</v>
      </c>
    </row>
    <row r="178" spans="8:11" x14ac:dyDescent="0.25">
      <c r="H178" s="56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>
      <selection activeCell="O22" sqref="O22"/>
    </sheetView>
  </sheetViews>
  <sheetFormatPr defaultRowHeight="15" x14ac:dyDescent="0.25"/>
  <sheetData>
    <row r="9" spans="11:17" x14ac:dyDescent="0.25">
      <c r="K9" t="s">
        <v>254</v>
      </c>
    </row>
    <row r="10" spans="11:17" x14ac:dyDescent="0.2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spans="11:17" x14ac:dyDescent="0.25">
      <c r="K11" t="s">
        <v>260</v>
      </c>
    </row>
    <row r="12" spans="11:17" x14ac:dyDescent="0.2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 x14ac:dyDescent="0.25">
      <c r="K13" t="s">
        <v>262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 x14ac:dyDescent="0.25">
      <c r="K14" t="s">
        <v>263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x14ac:dyDescent="0.2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x14ac:dyDescent="0.2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 x14ac:dyDescent="0.2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x14ac:dyDescent="0.25">
      <c r="I18">
        <v>3</v>
      </c>
      <c r="K18" t="s">
        <v>267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 x14ac:dyDescent="0.2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 x14ac:dyDescent="0.25">
      <c r="K20" t="s">
        <v>269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 x14ac:dyDescent="0.2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 x14ac:dyDescent="0.25">
      <c r="I22">
        <v>23</v>
      </c>
      <c r="K22" t="s">
        <v>271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e-DPR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dcterms:created xsi:type="dcterms:W3CDTF">2020-04-15T08:21:33Z</dcterms:created>
  <dcterms:modified xsi:type="dcterms:W3CDTF">2021-11-09T00:34:16Z</dcterms:modified>
</cp:coreProperties>
</file>