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6930"/>
  </bookViews>
  <sheets>
    <sheet name="e-DPR BAGCHABA" sheetId="1" r:id="rId1"/>
  </sheets>
  <definedNames>
    <definedName name="_xlnm._FilterDatabase" localSheetId="0" hidden="1">'e-DPR BAGCHABA'!$B$75:$S$264</definedName>
  </definedNames>
  <calcPr calcId="124519"/>
</workbook>
</file>

<file path=xl/calcChain.xml><?xml version="1.0" encoding="utf-8"?>
<calcChain xmlns="http://schemas.openxmlformats.org/spreadsheetml/2006/main">
  <c r="O264" i="1"/>
  <c r="N264"/>
  <c r="M264"/>
  <c r="L264"/>
  <c r="J264"/>
  <c r="I264"/>
  <c r="K263"/>
  <c r="K262"/>
  <c r="G262"/>
  <c r="F262"/>
  <c r="K261"/>
  <c r="K260"/>
  <c r="K259"/>
  <c r="K258"/>
  <c r="K257"/>
  <c r="K256"/>
  <c r="K255"/>
  <c r="K254"/>
  <c r="K253"/>
  <c r="K252"/>
  <c r="G252"/>
  <c r="F252"/>
  <c r="K251"/>
  <c r="G251"/>
  <c r="F251"/>
  <c r="K250"/>
  <c r="G250"/>
  <c r="F250"/>
  <c r="K249"/>
  <c r="G249"/>
  <c r="F249"/>
  <c r="K248"/>
  <c r="G248"/>
  <c r="F248"/>
  <c r="K247"/>
  <c r="G247"/>
  <c r="F247"/>
  <c r="K246"/>
  <c r="K244"/>
  <c r="K243"/>
  <c r="K242"/>
  <c r="K234"/>
  <c r="K233"/>
  <c r="G233"/>
  <c r="F233"/>
  <c r="K232"/>
  <c r="G232"/>
  <c r="F232"/>
  <c r="K231"/>
  <c r="G231"/>
  <c r="F231"/>
  <c r="K230"/>
  <c r="K229"/>
  <c r="K228"/>
  <c r="K227"/>
  <c r="K226"/>
  <c r="K225"/>
  <c r="K224"/>
  <c r="K223"/>
  <c r="K222"/>
  <c r="K221"/>
  <c r="K220"/>
  <c r="K219"/>
  <c r="G219"/>
  <c r="F219"/>
  <c r="K218"/>
  <c r="G218"/>
  <c r="F218"/>
  <c r="K217"/>
  <c r="K216"/>
  <c r="K215"/>
  <c r="K214"/>
  <c r="K213"/>
  <c r="K212"/>
  <c r="K211"/>
  <c r="K210"/>
  <c r="K209"/>
  <c r="K208"/>
  <c r="K207"/>
  <c r="K206"/>
  <c r="K205"/>
  <c r="G205"/>
  <c r="F205"/>
  <c r="K204"/>
  <c r="G204"/>
  <c r="F204"/>
  <c r="K203"/>
  <c r="G203"/>
  <c r="F203"/>
  <c r="K202"/>
  <c r="G202"/>
  <c r="F202"/>
  <c r="K201"/>
  <c r="G201"/>
  <c r="F201"/>
  <c r="K200"/>
  <c r="G200"/>
  <c r="F200"/>
  <c r="K199"/>
  <c r="G199"/>
  <c r="F199"/>
  <c r="K198"/>
  <c r="G198"/>
  <c r="F198"/>
  <c r="K197"/>
  <c r="G197"/>
  <c r="F197"/>
  <c r="K196"/>
  <c r="G196"/>
  <c r="F196"/>
  <c r="K195"/>
  <c r="G195"/>
  <c r="F195"/>
  <c r="K194"/>
  <c r="G194"/>
  <c r="F194"/>
  <c r="K193"/>
  <c r="G193"/>
  <c r="F193"/>
  <c r="K192"/>
  <c r="G192"/>
  <c r="F192"/>
  <c r="K191"/>
  <c r="G191"/>
  <c r="F191"/>
  <c r="K190"/>
  <c r="G190"/>
  <c r="F190"/>
  <c r="K189"/>
  <c r="G189"/>
  <c r="F189"/>
  <c r="K188"/>
  <c r="G188"/>
  <c r="F188"/>
  <c r="K187"/>
  <c r="G187"/>
  <c r="F187"/>
  <c r="K186"/>
  <c r="G186"/>
  <c r="F186"/>
  <c r="K185"/>
  <c r="G185"/>
  <c r="F185"/>
  <c r="K184"/>
  <c r="G184"/>
  <c r="F184"/>
  <c r="K183"/>
  <c r="G183"/>
  <c r="F183"/>
  <c r="K182"/>
  <c r="G182"/>
  <c r="F182"/>
  <c r="K181"/>
  <c r="G181"/>
  <c r="F181"/>
  <c r="K180"/>
  <c r="G180"/>
  <c r="F180"/>
  <c r="K179"/>
  <c r="G179"/>
  <c r="F179"/>
  <c r="K178"/>
  <c r="G178"/>
  <c r="F178"/>
  <c r="K177"/>
  <c r="K176"/>
  <c r="G176"/>
  <c r="F176"/>
  <c r="K175"/>
  <c r="G175"/>
  <c r="F175"/>
  <c r="K174"/>
  <c r="G174"/>
  <c r="F174"/>
  <c r="K173"/>
  <c r="G173"/>
  <c r="F173"/>
  <c r="K172"/>
  <c r="G172"/>
  <c r="F172"/>
  <c r="K171"/>
  <c r="G171"/>
  <c r="F171"/>
  <c r="K170"/>
  <c r="G170"/>
  <c r="F170"/>
  <c r="K169"/>
  <c r="G169"/>
  <c r="F169"/>
  <c r="K168"/>
  <c r="G168"/>
  <c r="F168"/>
  <c r="K167"/>
  <c r="G167"/>
  <c r="F167"/>
  <c r="K166"/>
  <c r="G166"/>
  <c r="F166"/>
  <c r="K165"/>
  <c r="G165"/>
  <c r="F165"/>
  <c r="K164"/>
  <c r="G164"/>
  <c r="F164"/>
  <c r="K163"/>
  <c r="G163"/>
  <c r="F163"/>
  <c r="K162"/>
  <c r="G162"/>
  <c r="F162"/>
  <c r="K161"/>
  <c r="G161"/>
  <c r="F161"/>
  <c r="K160"/>
  <c r="G160"/>
  <c r="F160"/>
  <c r="K159"/>
  <c r="G159"/>
  <c r="F159"/>
  <c r="K158"/>
  <c r="G158"/>
  <c r="F158"/>
  <c r="K157"/>
  <c r="G157"/>
  <c r="F157"/>
  <c r="K156"/>
  <c r="G156"/>
  <c r="F156"/>
  <c r="K155"/>
  <c r="G155"/>
  <c r="F155"/>
  <c r="K154"/>
  <c r="G154"/>
  <c r="F154"/>
  <c r="K153"/>
  <c r="G153"/>
  <c r="F153"/>
  <c r="K152"/>
  <c r="G152"/>
  <c r="F152"/>
  <c r="K151"/>
  <c r="G151"/>
  <c r="F151"/>
  <c r="K150"/>
  <c r="G150"/>
  <c r="F150"/>
  <c r="K149"/>
  <c r="G149"/>
  <c r="F149"/>
  <c r="K148"/>
  <c r="G148"/>
  <c r="F148"/>
  <c r="K147"/>
  <c r="G147"/>
  <c r="F147"/>
  <c r="K146"/>
  <c r="G146"/>
  <c r="F146"/>
  <c r="K145"/>
  <c r="G145"/>
  <c r="F145"/>
  <c r="K144"/>
  <c r="G144"/>
  <c r="F144"/>
  <c r="K143"/>
  <c r="G143"/>
  <c r="F143"/>
  <c r="K142"/>
  <c r="G142"/>
  <c r="F142"/>
  <c r="K141"/>
  <c r="G141"/>
  <c r="F141"/>
  <c r="K140"/>
  <c r="G140"/>
  <c r="F140"/>
  <c r="K139"/>
  <c r="G139"/>
  <c r="F139"/>
  <c r="K138"/>
  <c r="G138"/>
  <c r="F138"/>
  <c r="K137"/>
  <c r="G137"/>
  <c r="F137"/>
  <c r="K136"/>
  <c r="G136"/>
  <c r="F136"/>
  <c r="K135"/>
  <c r="G135"/>
  <c r="F135"/>
  <c r="K134"/>
  <c r="G134"/>
  <c r="F134"/>
  <c r="K133"/>
  <c r="G133"/>
  <c r="F133"/>
  <c r="K132"/>
  <c r="G132"/>
  <c r="F132"/>
  <c r="K131"/>
  <c r="G131"/>
  <c r="F131"/>
  <c r="K130"/>
  <c r="G130"/>
  <c r="F130"/>
  <c r="K129"/>
  <c r="G129"/>
  <c r="F129"/>
  <c r="K128"/>
  <c r="G128"/>
  <c r="F128"/>
  <c r="K127"/>
  <c r="G127"/>
  <c r="F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264" s="1"/>
  <c r="E44"/>
  <c r="E39"/>
</calcChain>
</file>

<file path=xl/sharedStrings.xml><?xml version="1.0" encoding="utf-8"?>
<sst xmlns="http://schemas.openxmlformats.org/spreadsheetml/2006/main" count="471" uniqueCount="217">
  <si>
    <t>e-DPR of ______BAGCHABA______GP,  Block  ___GHARGHODA___ ,  District- ___Raigarh__, Chhattisgarh</t>
  </si>
  <si>
    <t xml:space="preserve">A </t>
  </si>
  <si>
    <t>Back ground profile</t>
  </si>
  <si>
    <t>Micro Watershed code-4G2C5D1h,4G2C5D1i</t>
  </si>
  <si>
    <t>District-Raigardh</t>
  </si>
  <si>
    <t>Block - GHARGHODA</t>
  </si>
  <si>
    <t>Gram Panchayat - BAGCHABA</t>
  </si>
  <si>
    <t>Villages Covered - BAGCHABA, PANIKHET</t>
  </si>
  <si>
    <t>B</t>
  </si>
  <si>
    <t>PHYSIOGRAPHIC PROFILE</t>
  </si>
  <si>
    <t>Total Area (Ha) - 1061.8</t>
  </si>
  <si>
    <t xml:space="preserve">Rainfall (mm) - </t>
  </si>
  <si>
    <t>Soil type</t>
  </si>
  <si>
    <t>sandy loam</t>
  </si>
  <si>
    <t xml:space="preserve">Average Slope - </t>
  </si>
  <si>
    <t>Details of Tributaries</t>
  </si>
  <si>
    <t>Kurkut nadi</t>
  </si>
  <si>
    <t xml:space="preserve">Fulwari nala </t>
  </si>
  <si>
    <t>Jhariya nala</t>
  </si>
  <si>
    <t>C</t>
  </si>
  <si>
    <t>DEMOGRAPHIC PROFILE</t>
  </si>
  <si>
    <t xml:space="preserve">Total Population - </t>
  </si>
  <si>
    <t>Total HouseHolds -</t>
  </si>
  <si>
    <t xml:space="preserve">ST Population - </t>
  </si>
  <si>
    <t xml:space="preserve">SC Population - </t>
  </si>
  <si>
    <t>D</t>
  </si>
  <si>
    <t>MGNREGA Status</t>
  </si>
  <si>
    <t>FY 2020- 2021</t>
  </si>
  <si>
    <t>FY 2019-
2020</t>
  </si>
  <si>
    <t>FY 2018-
2019</t>
  </si>
  <si>
    <t xml:space="preserve">NREGA Job card holders - </t>
  </si>
  <si>
    <t xml:space="preserve">Person days per year (average of last 3 years) - </t>
  </si>
  <si>
    <t xml:space="preserve">Total No of HHs completed 100 Days of Wage Employment (average of last 3 years) - </t>
  </si>
  <si>
    <t xml:space="preserve">Total annual Exp(Rs. in Lakhs.)(average of last 3 years) - </t>
  </si>
  <si>
    <t xml:space="preserve">% of NRM Expenditure(Public + Individual) (average of last 3 years) - </t>
  </si>
  <si>
    <t>E</t>
  </si>
  <si>
    <t>LAND USE LAND COVER</t>
  </si>
  <si>
    <t>Mono cropped (Ha)</t>
  </si>
  <si>
    <t xml:space="preserve">Multi cropped (Ha) - 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</si>
  <si>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</si>
  <si>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</si>
  <si>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</si>
  <si>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</si>
  <si>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</si>
  <si>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</si>
  <si>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</si>
  <si>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 xml:space="preserve">Forest (Ha) - 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</si>
  <si>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</si>
  <si>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</si>
  <si>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</si>
  <si>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</si>
  <si>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</si>
  <si>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</si>
  <si>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>Water harvesting Ponds -</t>
  </si>
  <si>
    <t xml:space="preserve">Borewells - </t>
  </si>
  <si>
    <t xml:space="preserve">Open wells - </t>
  </si>
  <si>
    <t>H</t>
  </si>
  <si>
    <t>Livelihood profile</t>
  </si>
  <si>
    <t xml:space="preserve">Agriculture - </t>
  </si>
  <si>
    <t xml:space="preserve">Off Farm Activities - </t>
  </si>
  <si>
    <t xml:space="preserve">Wages, labour - </t>
  </si>
  <si>
    <t xml:space="preserve">Business - </t>
  </si>
  <si>
    <t xml:space="preserve">Service/ job - </t>
  </si>
  <si>
    <t>I</t>
  </si>
  <si>
    <t>WATER BUDGET</t>
  </si>
  <si>
    <t xml:space="preserve">Total Water Requirement (Ham) - </t>
  </si>
  <si>
    <t xml:space="preserve">Total Water Available (Ham) - </t>
  </si>
  <si>
    <t xml:space="preserve">Water Resource to be created (Ham) -  </t>
  </si>
  <si>
    <t xml:space="preserve">Water Resourse Planned  ( Ha M)  - </t>
  </si>
  <si>
    <t xml:space="preserve">% of Water requirment fulfilled though MWS - </t>
  </si>
  <si>
    <t>J</t>
  </si>
  <si>
    <t>EXPECTED OUTCOME</t>
  </si>
  <si>
    <t xml:space="preserve">Increase in Cropping area (in Ha) - </t>
  </si>
  <si>
    <t xml:space="preserve">Increase in Irrigated area (in Ha) - </t>
  </si>
  <si>
    <t>Income Enhancement (INR 50,000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</si>
  <si>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</si>
  <si>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</si>
  <si>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</si>
  <si>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</si>
  <si>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</si>
  <si>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</si>
  <si>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</si>
  <si>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</si>
  <si>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</t>
  </si>
  <si>
    <t>Persondays Projected</t>
  </si>
  <si>
    <t>Treated area</t>
  </si>
  <si>
    <t>Lat.in decimal</t>
  </si>
  <si>
    <t xml:space="preserve">  Long.in decimal</t>
  </si>
  <si>
    <t>Targeted HH</t>
  </si>
  <si>
    <t>Length (m)</t>
  </si>
  <si>
    <t>Width  (m)</t>
  </si>
  <si>
    <t>Depth (m)</t>
  </si>
  <si>
    <t>Lakh Rs.</t>
  </si>
  <si>
    <t>days</t>
  </si>
  <si>
    <t>in Ha</t>
  </si>
  <si>
    <t>Individual Works:</t>
  </si>
  <si>
    <t>gali plug</t>
  </si>
  <si>
    <t>government</t>
  </si>
  <si>
    <t>barsh wood check</t>
  </si>
  <si>
    <t>earthan dam</t>
  </si>
  <si>
    <t>pond construction</t>
  </si>
  <si>
    <t>stop dam</t>
  </si>
  <si>
    <t>land levelling</t>
  </si>
  <si>
    <t>anandram rathiya/kiritram</t>
  </si>
  <si>
    <t>bhagatram rathiya/kushal prasad</t>
  </si>
  <si>
    <t>subhash rathiya/samaru</t>
  </si>
  <si>
    <t>asharam/jugitram rathiya</t>
  </si>
  <si>
    <t>narendra prasad patail/sobhnath</t>
  </si>
  <si>
    <t>vishambhar chouhan/bodhram</t>
  </si>
  <si>
    <t>muniram rathiya/sohitram</t>
  </si>
  <si>
    <t>ratthuram rathiya/jaylal</t>
  </si>
  <si>
    <t>maganlal rathiya/jodhiram</t>
  </si>
  <si>
    <t>khemram rathiya/atamaram</t>
  </si>
  <si>
    <t>bedram/makhansingh</t>
  </si>
  <si>
    <t>farm bunding</t>
  </si>
  <si>
    <t>rajkumari rathiya/narayan</t>
  </si>
  <si>
    <t>padman singh rathiya/chamru</t>
  </si>
  <si>
    <t>padmabai rathiya/narayan</t>
  </si>
  <si>
    <t>udalsingh rathiya/chamaru</t>
  </si>
  <si>
    <t>mahattar rathiya/ dokari</t>
  </si>
  <si>
    <t>umesh rathiya/ dhansingh</t>
  </si>
  <si>
    <t>dinmani rathiya/for a</t>
  </si>
  <si>
    <t>dhaniram rathiya/jhima</t>
  </si>
  <si>
    <t>sriram rathiya/dinmani</t>
  </si>
  <si>
    <t>banshilal patail/nathhuram</t>
  </si>
  <si>
    <t>pardesi kanwar/dharam singh</t>
  </si>
  <si>
    <t>ramu patail/natthuram</t>
  </si>
  <si>
    <t>vijay patail/ramu</t>
  </si>
  <si>
    <t>jageshwar yadav/sadhram</t>
  </si>
  <si>
    <t>ramdhan kumhar/maganlal</t>
  </si>
  <si>
    <t>madhusudhan rathiya/dhansingh</t>
  </si>
  <si>
    <t>rampal rathiya/madhusudhan</t>
  </si>
  <si>
    <t>puniram rathiya/dhansingh</t>
  </si>
  <si>
    <t>nanakiram patail/krishna ram</t>
  </si>
  <si>
    <t>bodhram patail/krishnaram</t>
  </si>
  <si>
    <t>chamaulal kanwar/mukutram</t>
  </si>
  <si>
    <t>ambalal patail/tularam</t>
  </si>
  <si>
    <t>kripasindhu patail/topram</t>
  </si>
  <si>
    <t>govind patail/kripasindhu</t>
  </si>
  <si>
    <t>gajadhar rathiya/nathhuram</t>
  </si>
  <si>
    <t>sukwaro rathiya/suroti</t>
  </si>
  <si>
    <t>karamkunwar rathiya/gajadhar</t>
  </si>
  <si>
    <t>kanhaiyalal rathiya/bhagirathi</t>
  </si>
  <si>
    <t>purainbai/ramkumar</t>
  </si>
  <si>
    <t>kanhaiyawati kanwar/joidha</t>
  </si>
  <si>
    <t>mantram rathiya/thururam</t>
  </si>
  <si>
    <t>lekhram patail/dayaram</t>
  </si>
  <si>
    <t>heeramati patail/yashram</t>
  </si>
  <si>
    <t>dug well</t>
  </si>
  <si>
    <t>lalita rathiya/ramkumar</t>
  </si>
  <si>
    <t>ramkumar rathiya/ anand rathiya</t>
  </si>
  <si>
    <t>anand rathiya/ kirit rathiya</t>
  </si>
  <si>
    <t>khirmati rathiya/ramprasad</t>
  </si>
  <si>
    <t>ramprasad/ anandram</t>
  </si>
  <si>
    <t>rathkumar/indalsingh</t>
  </si>
  <si>
    <t>maheshram rathiya/tilakram</t>
  </si>
  <si>
    <t>jaylal rathiya/samaru</t>
  </si>
  <si>
    <t>dujram rathiya/sukhram</t>
  </si>
  <si>
    <t>santosh kumar sahu/ramji</t>
  </si>
  <si>
    <t>pursottam rathiya/padumlal</t>
  </si>
  <si>
    <t>balsagar rathiya/kalashram</t>
  </si>
  <si>
    <t>malikram patai/heerasay</t>
  </si>
  <si>
    <t>lachhiram/dhirsay</t>
  </si>
  <si>
    <t>jaglal agariya/bedram</t>
  </si>
  <si>
    <t>gurudev patail/atamaram</t>
  </si>
  <si>
    <t>khemlal patail/atamaram</t>
  </si>
  <si>
    <t>gangaram dansena/ramgopal</t>
  </si>
  <si>
    <t>tularam dansena/ramsingh</t>
  </si>
  <si>
    <t>panchkunwar mahant/sahanidas</t>
  </si>
  <si>
    <t>dharamsingh rathiya/narayan</t>
  </si>
  <si>
    <t>himmatram rathiya/sukitram</t>
  </si>
  <si>
    <t>amardas mahant/kanchandas</t>
  </si>
  <si>
    <t>govardhan dansena/ram dansena</t>
  </si>
  <si>
    <t>samaru das/kanchandas</t>
  </si>
  <si>
    <t>yadav prasad/pavan singh</t>
  </si>
  <si>
    <t>pond deepening</t>
  </si>
  <si>
    <t>farm pond</t>
  </si>
  <si>
    <t>asharam rathiya/jugitram</t>
  </si>
  <si>
    <t>malikram patail/heerasay</t>
  </si>
  <si>
    <t>milan kunawar patail/mohanlal</t>
  </si>
  <si>
    <t>harihar patail</t>
  </si>
  <si>
    <t>bhojram chouhan/janakram</t>
  </si>
  <si>
    <t>lalsay rathiya/setram</t>
  </si>
  <si>
    <t>gomati rathiya/dhaneshwar</t>
  </si>
  <si>
    <t>fagulal/samaru rathiya</t>
  </si>
  <si>
    <t>panchram rathiya/budharam</t>
  </si>
  <si>
    <t>bairaj</t>
  </si>
  <si>
    <t>cow shed</t>
  </si>
  <si>
    <t>bhanumati rathiya/karamsingh</t>
  </si>
  <si>
    <t>manmoti rathiya/hetram</t>
  </si>
  <si>
    <t>mehtarin rathiya/ghurau</t>
  </si>
  <si>
    <t>chitkunwar rathiya/himmatram</t>
  </si>
  <si>
    <t>kanwal rathiya/fulsingh</t>
  </si>
  <si>
    <t>CPT gothan</t>
  </si>
  <si>
    <t>WAT gothan</t>
  </si>
  <si>
    <t>charagah gothan</t>
  </si>
  <si>
    <t>SHG shed</t>
  </si>
  <si>
    <t>cow shed gothan</t>
  </si>
  <si>
    <t>ramkumar rathiya/dilbodh</t>
  </si>
  <si>
    <t>nathhuram/budhram</t>
  </si>
  <si>
    <t>teklal / ganga prasad</t>
  </si>
  <si>
    <t>ganga prasad / tijram</t>
  </si>
  <si>
    <t>mohanlal / dukhiram</t>
  </si>
  <si>
    <t>puranchand/ kirtiram</t>
  </si>
  <si>
    <t>sichai nali</t>
  </si>
  <si>
    <t>fulwari nala</t>
  </si>
  <si>
    <t>sock pit - 26</t>
  </si>
  <si>
    <t>baishaku kanwar/chamar</t>
  </si>
  <si>
    <t>manohar patail/nathuram</t>
  </si>
  <si>
    <t>banshiram patail/nathuram</t>
  </si>
  <si>
    <t>tujram patail/nathuram</t>
  </si>
  <si>
    <t>FRA farm pond</t>
  </si>
  <si>
    <t>devsingh agariya/chaitram</t>
  </si>
  <si>
    <t>sukhmet kanwar/dilmet</t>
  </si>
  <si>
    <t>ashok rathiya/mahesh ram</t>
  </si>
  <si>
    <t>FRA land levelling</t>
  </si>
  <si>
    <t>sarju prasad/ambalal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</si>
</sst>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8" tint="-0.499984740745262"/>
      <name val="Arial"/>
      <family val="2"/>
    </font>
    <font>
      <sz val="11"/>
      <color theme="1"/>
      <name val="Arial"/>
      <family val="2"/>
    </font>
    <font>
      <b/>
      <sz val="11"/>
      <color theme="8" tint="-0.49998474074526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8" tint="-0.499984740745262"/>
      <name val="Arial"/>
      <family val="2"/>
    </font>
    <font>
      <sz val="10"/>
      <color theme="1"/>
      <name val="Arial"/>
      <family val="2"/>
    </font>
    <font>
      <sz val="11"/>
      <color rgb="FF0000FF"/>
      <name val="Arial"/>
      <family val="2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C00000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/>
    <xf numFmtId="0" fontId="3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/>
    </xf>
    <xf numFmtId="0" fontId="3" fillId="2" borderId="7" xfId="0" applyFont="1" applyFill="1" applyBorder="1"/>
    <xf numFmtId="0" fontId="3" fillId="2" borderId="0" xfId="0" applyFont="1" applyFill="1" applyAlignment="1">
      <alignment horizontal="left" vertical="center" wrapText="1" inden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 wrapText="1"/>
    </xf>
    <xf numFmtId="2" fontId="3" fillId="2" borderId="10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center" wrapText="1"/>
    </xf>
    <xf numFmtId="2" fontId="9" fillId="2" borderId="0" xfId="0" applyNumberFormat="1" applyFont="1" applyFill="1" applyAlignment="1">
      <alignment horizontal="left" vertical="center" wrapText="1"/>
    </xf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 wrapText="1"/>
    </xf>
    <xf numFmtId="9" fontId="9" fillId="2" borderId="10" xfId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left" vertical="center" wrapText="1"/>
    </xf>
    <xf numFmtId="1" fontId="5" fillId="2" borderId="10" xfId="0" applyNumberFormat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/>
    <xf numFmtId="0" fontId="4" fillId="2" borderId="14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1" fillId="2" borderId="23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  <xf numFmtId="0" fontId="12" fillId="2" borderId="27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/>
    </xf>
    <xf numFmtId="164" fontId="13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165" fontId="15" fillId="2" borderId="17" xfId="0" applyNumberFormat="1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165" fontId="18" fillId="2" borderId="17" xfId="0" applyNumberFormat="1" applyFont="1" applyFill="1" applyBorder="1" applyAlignment="1">
      <alignment horizontal="center" vertical="center"/>
    </xf>
    <xf numFmtId="0" fontId="14" fillId="2" borderId="17" xfId="0" applyFont="1" applyFill="1" applyBorder="1"/>
    <xf numFmtId="0" fontId="14" fillId="2" borderId="17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 wrapText="1"/>
    </xf>
    <xf numFmtId="0" fontId="3" fillId="2" borderId="17" xfId="0" applyFont="1" applyFill="1" applyBorder="1"/>
    <xf numFmtId="164" fontId="3" fillId="2" borderId="17" xfId="0" applyNumberFormat="1" applyFont="1" applyFill="1" applyBorder="1" applyAlignment="1">
      <alignment horizontal="center"/>
    </xf>
    <xf numFmtId="2" fontId="3" fillId="2" borderId="17" xfId="0" applyNumberFormat="1" applyFont="1" applyFill="1" applyBorder="1"/>
    <xf numFmtId="1" fontId="3" fillId="2" borderId="17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S421"/>
  <sheetViews>
    <sheetView tabSelected="1" topLeftCell="C181" zoomScale="90" zoomScaleNormal="90" workbookViewId="0">
      <selection activeCell="G207" sqref="G207"/>
    </sheetView>
  </sheetViews>
  <sheetFormatPr defaultColWidth="9.140625" defaultRowHeight="14.25"/>
  <cols>
    <col min="1" max="1" width="9.140625" style="4"/>
    <col min="2" max="2" width="5.42578125" style="112" customWidth="1"/>
    <col min="3" max="3" width="13.5703125" style="113" bestFit="1" customWidth="1"/>
    <col min="4" max="4" width="56.42578125" style="114" bestFit="1" customWidth="1"/>
    <col min="5" max="5" width="11.140625" style="112" customWidth="1"/>
    <col min="6" max="6" width="13.42578125" style="112" customWidth="1"/>
    <col min="7" max="7" width="11.85546875" style="112" customWidth="1"/>
    <col min="8" max="8" width="12.140625" style="112" customWidth="1"/>
    <col min="9" max="9" width="14.42578125" style="113" customWidth="1"/>
    <col min="10" max="10" width="11.140625" style="113" customWidth="1"/>
    <col min="11" max="11" width="14" style="113" customWidth="1"/>
    <col min="12" max="14" width="10.42578125" style="113" customWidth="1"/>
    <col min="15" max="15" width="10.85546875" style="113" customWidth="1"/>
    <col min="16" max="16384" width="9.140625" style="4"/>
  </cols>
  <sheetData>
    <row r="1" spans="2:19" ht="18.75" thickBo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9">
      <c r="B2" s="5"/>
      <c r="C2" s="6"/>
      <c r="D2" s="7"/>
      <c r="E2" s="8"/>
      <c r="F2" s="8"/>
      <c r="G2" s="8"/>
      <c r="H2" s="8"/>
      <c r="I2" s="6"/>
      <c r="J2" s="6"/>
      <c r="K2" s="6"/>
      <c r="L2" s="6"/>
      <c r="M2" s="6"/>
      <c r="N2" s="6"/>
      <c r="O2" s="9"/>
    </row>
    <row r="3" spans="2:19" ht="15" thickBot="1">
      <c r="B3" s="5"/>
      <c r="C3" s="6"/>
      <c r="D3" s="7"/>
      <c r="E3" s="10"/>
      <c r="F3" s="10"/>
      <c r="G3" s="10"/>
      <c r="H3" s="10"/>
      <c r="I3" s="10"/>
      <c r="J3" s="10"/>
      <c r="K3" s="10"/>
      <c r="L3" s="10"/>
      <c r="M3" s="7"/>
      <c r="N3" s="7"/>
      <c r="O3" s="9"/>
    </row>
    <row r="4" spans="2:19" ht="15">
      <c r="B4" s="11" t="s">
        <v>1</v>
      </c>
      <c r="C4" s="12"/>
      <c r="D4" s="13" t="s">
        <v>2</v>
      </c>
      <c r="E4" s="14"/>
      <c r="F4" s="14"/>
      <c r="G4" s="14"/>
      <c r="H4" s="14"/>
      <c r="I4" s="15"/>
      <c r="J4" s="15"/>
      <c r="K4" s="15"/>
      <c r="L4" s="15"/>
      <c r="M4" s="15"/>
      <c r="N4" s="15"/>
      <c r="O4" s="16"/>
    </row>
    <row r="5" spans="2:19" ht="41.45" customHeight="1">
      <c r="B5" s="17"/>
      <c r="C5" s="18"/>
      <c r="D5" s="19" t="s">
        <v>3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2:19" ht="20.100000000000001" customHeight="1">
      <c r="B6" s="17"/>
      <c r="C6" s="18"/>
      <c r="D6" s="19" t="s">
        <v>4</v>
      </c>
      <c r="E6" s="22"/>
      <c r="F6" s="22"/>
      <c r="G6" s="22"/>
      <c r="H6" s="22"/>
      <c r="I6" s="22"/>
      <c r="J6" s="22"/>
      <c r="K6" s="22"/>
      <c r="L6" s="23"/>
      <c r="M6" s="23"/>
      <c r="N6" s="23"/>
      <c r="O6" s="9"/>
    </row>
    <row r="7" spans="2:19" ht="20.100000000000001" customHeight="1">
      <c r="B7" s="17"/>
      <c r="C7" s="18"/>
      <c r="D7" s="19" t="s">
        <v>5</v>
      </c>
      <c r="E7" s="22"/>
      <c r="F7" s="22"/>
      <c r="G7" s="22"/>
      <c r="H7" s="22"/>
      <c r="I7" s="22"/>
      <c r="J7" s="22"/>
      <c r="K7" s="22"/>
      <c r="L7" s="23"/>
      <c r="M7" s="23"/>
      <c r="N7" s="23"/>
      <c r="O7" s="9"/>
      <c r="R7" s="24"/>
      <c r="S7" s="24"/>
    </row>
    <row r="8" spans="2:19" ht="20.100000000000001" customHeight="1">
      <c r="B8" s="17"/>
      <c r="C8" s="18"/>
      <c r="D8" s="19" t="s">
        <v>6</v>
      </c>
      <c r="E8" s="22"/>
      <c r="F8" s="22"/>
      <c r="G8" s="22"/>
      <c r="H8" s="22"/>
      <c r="I8" s="22"/>
      <c r="J8" s="22"/>
      <c r="K8" s="22"/>
      <c r="L8" s="23"/>
      <c r="M8" s="23"/>
      <c r="N8" s="23"/>
      <c r="O8" s="9"/>
    </row>
    <row r="9" spans="2:19" ht="20.100000000000001" customHeight="1" thickBot="1">
      <c r="B9" s="25"/>
      <c r="C9" s="26"/>
      <c r="D9" s="27" t="s">
        <v>7</v>
      </c>
      <c r="E9" s="28"/>
      <c r="F9" s="28"/>
      <c r="G9" s="28"/>
      <c r="H9" s="28"/>
      <c r="I9" s="28"/>
      <c r="J9" s="28"/>
      <c r="K9" s="28"/>
      <c r="L9" s="28"/>
      <c r="M9" s="29"/>
      <c r="N9" s="29"/>
      <c r="O9" s="30"/>
    </row>
    <row r="10" spans="2:19" ht="15" thickBot="1">
      <c r="B10" s="5"/>
      <c r="C10" s="6"/>
      <c r="D10" s="7"/>
      <c r="E10" s="8"/>
      <c r="F10" s="8"/>
      <c r="G10" s="8"/>
      <c r="H10" s="8"/>
      <c r="I10" s="6"/>
      <c r="J10" s="6"/>
      <c r="K10" s="6"/>
      <c r="L10" s="6"/>
      <c r="M10" s="6"/>
      <c r="N10" s="6"/>
      <c r="O10" s="9"/>
    </row>
    <row r="11" spans="2:19" ht="20.100000000000001" customHeight="1">
      <c r="B11" s="11" t="s">
        <v>8</v>
      </c>
      <c r="C11" s="12"/>
      <c r="D11" s="13" t="s">
        <v>9</v>
      </c>
      <c r="E11" s="14"/>
      <c r="F11" s="14"/>
      <c r="G11" s="14"/>
      <c r="H11" s="14"/>
      <c r="I11" s="15"/>
      <c r="J11" s="15"/>
      <c r="K11" s="15"/>
      <c r="L11" s="15"/>
      <c r="M11" s="15"/>
      <c r="N11" s="15"/>
      <c r="O11" s="16"/>
    </row>
    <row r="12" spans="2:19" ht="20.100000000000001" customHeight="1">
      <c r="B12" s="17"/>
      <c r="C12" s="18"/>
      <c r="D12" s="19" t="s">
        <v>10</v>
      </c>
      <c r="E12" s="31">
        <v>1061.8</v>
      </c>
      <c r="F12" s="31"/>
      <c r="G12" s="31"/>
      <c r="H12" s="31"/>
      <c r="I12" s="18"/>
      <c r="J12" s="18"/>
      <c r="K12" s="18"/>
      <c r="L12" s="18"/>
      <c r="M12" s="18"/>
      <c r="N12" s="18"/>
      <c r="O12" s="9"/>
    </row>
    <row r="13" spans="2:19" ht="20.100000000000001" customHeight="1">
      <c r="B13" s="17"/>
      <c r="C13" s="18"/>
      <c r="D13" s="19" t="s">
        <v>11</v>
      </c>
      <c r="E13" s="31">
        <v>1192</v>
      </c>
      <c r="F13" s="31"/>
      <c r="G13" s="31"/>
      <c r="H13" s="31"/>
      <c r="I13" s="18"/>
      <c r="J13" s="18"/>
      <c r="K13" s="18"/>
      <c r="L13" s="18"/>
      <c r="M13" s="18"/>
      <c r="N13" s="18"/>
      <c r="O13" s="9"/>
    </row>
    <row r="14" spans="2:19" ht="20.100000000000001" customHeight="1">
      <c r="B14" s="17"/>
      <c r="C14" s="18"/>
      <c r="D14" s="19" t="s">
        <v>12</v>
      </c>
      <c r="E14" s="32" t="s">
        <v>13</v>
      </c>
      <c r="F14" s="32"/>
      <c r="G14" s="32"/>
      <c r="H14" s="32"/>
      <c r="I14" s="18"/>
      <c r="J14" s="18"/>
      <c r="K14" s="18"/>
      <c r="L14" s="18"/>
      <c r="M14" s="18"/>
      <c r="N14" s="18"/>
      <c r="O14" s="9"/>
    </row>
    <row r="15" spans="2:19" ht="20.100000000000001" customHeight="1">
      <c r="B15" s="17"/>
      <c r="C15" s="18"/>
      <c r="D15" s="19" t="s">
        <v>14</v>
      </c>
      <c r="E15" s="33">
        <v>7</v>
      </c>
      <c r="F15" s="33"/>
      <c r="G15" s="33"/>
      <c r="H15" s="33"/>
      <c r="I15" s="18"/>
      <c r="J15" s="18"/>
      <c r="K15" s="18"/>
      <c r="L15" s="18"/>
      <c r="M15" s="18"/>
      <c r="N15" s="18"/>
      <c r="O15" s="9"/>
    </row>
    <row r="16" spans="2:19" ht="20.100000000000001" customHeight="1">
      <c r="B16" s="17"/>
      <c r="C16" s="18"/>
      <c r="D16" s="19" t="s">
        <v>15</v>
      </c>
      <c r="E16" s="31" t="s">
        <v>16</v>
      </c>
      <c r="F16" s="31" t="s">
        <v>17</v>
      </c>
      <c r="G16" s="31" t="s">
        <v>18</v>
      </c>
      <c r="H16" s="31"/>
      <c r="I16" s="34"/>
      <c r="J16" s="34"/>
      <c r="K16" s="34"/>
      <c r="L16" s="34"/>
      <c r="M16" s="18"/>
      <c r="N16" s="18"/>
      <c r="O16" s="9"/>
    </row>
    <row r="17" spans="2:15" ht="20.100000000000001" customHeight="1">
      <c r="B17" s="17"/>
      <c r="C17" s="18"/>
      <c r="D17" s="19"/>
      <c r="E17" s="31"/>
      <c r="F17" s="31"/>
      <c r="G17" s="31"/>
      <c r="H17" s="31"/>
      <c r="I17" s="34"/>
      <c r="J17" s="34"/>
      <c r="K17" s="34"/>
      <c r="L17" s="34"/>
      <c r="M17" s="18"/>
      <c r="N17" s="18"/>
      <c r="O17" s="9"/>
    </row>
    <row r="18" spans="2:15" ht="20.100000000000001" customHeight="1" thickBot="1">
      <c r="B18" s="25"/>
      <c r="C18" s="26"/>
      <c r="D18" s="27"/>
      <c r="E18" s="35"/>
      <c r="F18" s="35"/>
      <c r="G18" s="35"/>
      <c r="H18" s="35"/>
      <c r="I18" s="26"/>
      <c r="J18" s="26"/>
      <c r="K18" s="26"/>
      <c r="L18" s="26"/>
      <c r="M18" s="26"/>
      <c r="N18" s="26"/>
      <c r="O18" s="30"/>
    </row>
    <row r="19" spans="2:15" ht="20.100000000000001" customHeight="1" thickBot="1">
      <c r="B19" s="17"/>
      <c r="C19" s="18"/>
      <c r="D19" s="19"/>
      <c r="E19" s="36"/>
      <c r="F19" s="36"/>
      <c r="G19" s="36"/>
      <c r="H19" s="36"/>
      <c r="I19" s="18"/>
      <c r="J19" s="18"/>
      <c r="K19" s="18"/>
      <c r="L19" s="18"/>
      <c r="M19" s="18"/>
      <c r="N19" s="18"/>
      <c r="O19" s="9"/>
    </row>
    <row r="20" spans="2:15" ht="20.100000000000001" customHeight="1">
      <c r="B20" s="37" t="s">
        <v>19</v>
      </c>
      <c r="C20" s="38"/>
      <c r="D20" s="39" t="s">
        <v>20</v>
      </c>
      <c r="E20" s="40"/>
      <c r="F20" s="40"/>
      <c r="G20" s="40"/>
      <c r="H20" s="40"/>
      <c r="I20" s="41"/>
      <c r="J20" s="41"/>
      <c r="K20" s="41"/>
      <c r="L20" s="41"/>
      <c r="M20" s="41"/>
      <c r="N20" s="41"/>
      <c r="O20" s="16"/>
    </row>
    <row r="21" spans="2:15" ht="20.100000000000001" customHeight="1">
      <c r="B21" s="5"/>
      <c r="C21" s="6"/>
      <c r="D21" s="19" t="s">
        <v>21</v>
      </c>
      <c r="E21" s="42">
        <v>1</v>
      </c>
      <c r="F21" s="42"/>
      <c r="G21" s="42"/>
      <c r="H21" s="42"/>
      <c r="I21" s="6"/>
      <c r="J21" s="6"/>
      <c r="K21" s="6"/>
      <c r="L21" s="6"/>
      <c r="M21" s="6"/>
      <c r="N21" s="6"/>
      <c r="O21" s="9"/>
    </row>
    <row r="22" spans="2:15" ht="20.100000000000001" customHeight="1">
      <c r="B22" s="5"/>
      <c r="C22" s="6"/>
      <c r="D22" s="19" t="s">
        <v>22</v>
      </c>
      <c r="E22" s="42">
        <v>1339</v>
      </c>
      <c r="F22" s="42"/>
      <c r="G22" s="42"/>
      <c r="H22" s="42"/>
      <c r="I22" s="6"/>
      <c r="J22" s="6"/>
      <c r="K22" s="6"/>
      <c r="L22" s="6"/>
      <c r="M22" s="6"/>
      <c r="N22" s="6"/>
      <c r="O22" s="9"/>
    </row>
    <row r="23" spans="2:15" ht="20.100000000000001" customHeight="1">
      <c r="B23" s="5"/>
      <c r="C23" s="6"/>
      <c r="D23" s="19" t="s">
        <v>23</v>
      </c>
      <c r="E23" s="42">
        <v>665</v>
      </c>
      <c r="F23" s="42"/>
      <c r="G23" s="42"/>
      <c r="H23" s="42"/>
      <c r="I23" s="6"/>
      <c r="J23" s="6"/>
      <c r="K23" s="6"/>
      <c r="L23" s="6"/>
      <c r="M23" s="6"/>
      <c r="N23" s="6"/>
      <c r="O23" s="9"/>
    </row>
    <row r="24" spans="2:15" ht="20.100000000000001" customHeight="1" thickBot="1">
      <c r="B24" s="43"/>
      <c r="C24" s="44"/>
      <c r="D24" s="27" t="s">
        <v>24</v>
      </c>
      <c r="E24" s="45">
        <v>104</v>
      </c>
      <c r="F24" s="45"/>
      <c r="G24" s="45"/>
      <c r="H24" s="45"/>
      <c r="I24" s="44"/>
      <c r="J24" s="44"/>
      <c r="K24" s="44"/>
      <c r="L24" s="44"/>
      <c r="M24" s="44"/>
      <c r="N24" s="44"/>
      <c r="O24" s="30"/>
    </row>
    <row r="25" spans="2:15" ht="24.95" customHeight="1">
      <c r="B25" s="46" t="s">
        <v>25</v>
      </c>
      <c r="C25" s="47"/>
      <c r="D25" s="13" t="s">
        <v>26</v>
      </c>
      <c r="E25" s="48" t="s">
        <v>27</v>
      </c>
      <c r="F25" s="48" t="s">
        <v>28</v>
      </c>
      <c r="G25" s="48" t="s">
        <v>29</v>
      </c>
      <c r="H25" s="49"/>
      <c r="I25" s="41"/>
      <c r="J25" s="41"/>
      <c r="K25" s="41"/>
      <c r="L25" s="41"/>
      <c r="M25" s="41"/>
      <c r="N25" s="41"/>
      <c r="O25" s="16"/>
    </row>
    <row r="26" spans="2:15" ht="35.1" customHeight="1">
      <c r="B26" s="5"/>
      <c r="C26" s="6"/>
      <c r="D26" s="19" t="s">
        <v>30</v>
      </c>
      <c r="E26" s="31">
        <v>483</v>
      </c>
      <c r="F26" s="31"/>
      <c r="G26" s="31"/>
      <c r="H26" s="31"/>
      <c r="I26" s="6"/>
      <c r="J26" s="6"/>
      <c r="K26" s="6"/>
      <c r="L26" s="6"/>
      <c r="M26" s="6"/>
      <c r="N26" s="6"/>
      <c r="O26" s="9"/>
    </row>
    <row r="27" spans="2:15" ht="35.1" customHeight="1">
      <c r="B27" s="5"/>
      <c r="C27" s="6"/>
      <c r="D27" s="19" t="s">
        <v>31</v>
      </c>
      <c r="E27" s="31">
        <v>7939</v>
      </c>
      <c r="F27" s="31">
        <v>3136</v>
      </c>
      <c r="G27" s="31">
        <v>3595</v>
      </c>
      <c r="H27" s="31"/>
      <c r="I27" s="6"/>
      <c r="J27" s="6"/>
      <c r="K27" s="6"/>
      <c r="L27" s="6"/>
      <c r="M27" s="6"/>
      <c r="N27" s="6"/>
      <c r="O27" s="9"/>
    </row>
    <row r="28" spans="2:15" ht="60" customHeight="1">
      <c r="B28" s="5"/>
      <c r="C28" s="6"/>
      <c r="D28" s="19" t="s">
        <v>32</v>
      </c>
      <c r="E28" s="31">
        <v>11</v>
      </c>
      <c r="F28" s="31">
        <v>5</v>
      </c>
      <c r="G28" s="31">
        <v>1</v>
      </c>
      <c r="H28" s="31"/>
      <c r="I28" s="6"/>
      <c r="J28" s="6"/>
      <c r="K28" s="6"/>
      <c r="L28" s="6"/>
      <c r="M28" s="6"/>
      <c r="N28" s="6"/>
      <c r="O28" s="9"/>
    </row>
    <row r="29" spans="2:15" ht="60" customHeight="1">
      <c r="B29" s="5"/>
      <c r="C29" s="6"/>
      <c r="D29" s="19" t="s">
        <v>33</v>
      </c>
      <c r="E29" s="31">
        <v>17.760000000000002</v>
      </c>
      <c r="F29" s="31">
        <v>11.68</v>
      </c>
      <c r="G29" s="31">
        <v>9.68</v>
      </c>
      <c r="H29" s="31"/>
      <c r="I29" s="6"/>
      <c r="J29" s="6"/>
      <c r="K29" s="6"/>
      <c r="L29" s="6"/>
      <c r="M29" s="6"/>
      <c r="N29" s="6"/>
      <c r="O29" s="9"/>
    </row>
    <row r="30" spans="2:15" ht="60" customHeight="1" thickBot="1">
      <c r="B30" s="43"/>
      <c r="C30" s="44"/>
      <c r="D30" s="27" t="s">
        <v>34</v>
      </c>
      <c r="E30" s="50">
        <v>54.96</v>
      </c>
      <c r="F30" s="50">
        <v>27.64</v>
      </c>
      <c r="G30" s="50">
        <v>35.729999999999997</v>
      </c>
      <c r="H30" s="50"/>
      <c r="I30" s="44"/>
      <c r="J30" s="44"/>
      <c r="K30" s="44"/>
      <c r="L30" s="44"/>
      <c r="M30" s="44"/>
      <c r="N30" s="44"/>
      <c r="O30" s="30"/>
    </row>
    <row r="31" spans="2:15" ht="15" thickBot="1">
      <c r="B31" s="5"/>
      <c r="C31" s="6"/>
      <c r="D31" s="7"/>
      <c r="E31" s="51"/>
      <c r="F31" s="51"/>
      <c r="G31" s="51"/>
      <c r="H31" s="51"/>
      <c r="I31" s="6"/>
      <c r="J31" s="6"/>
      <c r="K31" s="6"/>
      <c r="L31" s="6"/>
      <c r="M31" s="6"/>
      <c r="N31" s="6"/>
      <c r="O31" s="9"/>
    </row>
    <row r="32" spans="2:15" ht="20.100000000000001" customHeight="1">
      <c r="B32" s="37" t="s">
        <v>35</v>
      </c>
      <c r="C32" s="38"/>
      <c r="D32" s="39" t="s">
        <v>36</v>
      </c>
      <c r="E32" s="49"/>
      <c r="F32" s="49"/>
      <c r="G32" s="49"/>
      <c r="H32" s="49"/>
      <c r="I32" s="41"/>
      <c r="J32" s="41"/>
      <c r="K32" s="41"/>
      <c r="L32" s="41"/>
      <c r="M32" s="41"/>
      <c r="N32" s="41"/>
      <c r="O32" s="16"/>
    </row>
    <row r="33" spans="2:15" ht="20.100000000000001" customHeight="1">
      <c r="B33" s="5"/>
      <c r="C33" s="6"/>
      <c r="D33" s="19" t="s">
        <v>37</v>
      </c>
      <c r="E33" s="52">
        <v>368.93</v>
      </c>
      <c r="F33" s="52"/>
      <c r="G33" s="52"/>
      <c r="H33" s="52"/>
      <c r="I33" s="6"/>
      <c r="J33" s="6"/>
      <c r="K33" s="6"/>
      <c r="L33" s="6"/>
      <c r="M33" s="6"/>
      <c r="N33" s="6"/>
      <c r="O33" s="9"/>
    </row>
    <row r="34" spans="2:15" ht="20.100000000000001" customHeight="1">
      <c r="B34" s="5"/>
      <c r="C34" s="6"/>
      <c r="D34" s="19" t="s">
        <v>38</v>
      </c>
      <c r="E34" s="52">
        <v>20.309999999999999</v>
      </c>
      <c r="F34" s="52"/>
      <c r="G34" s="52"/>
      <c r="H34" s="52"/>
      <c r="I34" s="6"/>
      <c r="J34" s="6"/>
      <c r="K34" s="6"/>
      <c r="L34" s="6"/>
      <c r="M34" s="6"/>
      <c r="N34" s="6"/>
      <c r="O34" s="9"/>
    </row>
    <row r="35" spans="2:15" ht="20.100000000000001" customHeight="1">
      <c r="B35" s="5"/>
      <c r="C35" s="6"/>
      <c r="D35" s="19" t="s">
        <v>39</v>
      </c>
      <c r="E35" s="52">
        <v>28.69</v>
      </c>
      <c r="F35" s="52"/>
      <c r="G35" s="52"/>
      <c r="H35" s="52"/>
      <c r="I35" s="6"/>
      <c r="J35" s="6"/>
      <c r="K35" s="6"/>
      <c r="L35" s="6"/>
      <c r="M35" s="6"/>
      <c r="N35" s="6"/>
      <c r="O35" s="9"/>
    </row>
    <row r="36" spans="2:15" ht="20.100000000000001" customHeight="1">
      <c r="B36" s="5"/>
      <c r="C36" s="6"/>
      <c r="D36" s="19" t="s">
        <v>40</v>
      </c>
      <c r="E36" s="52">
        <v>322.94</v>
      </c>
      <c r="F36" s="52"/>
      <c r="G36" s="52"/>
      <c r="H36" s="52"/>
      <c r="I36" s="6"/>
      <c r="J36" s="6"/>
      <c r="K36" s="6"/>
      <c r="L36" s="6"/>
      <c r="M36" s="6"/>
      <c r="N36" s="6"/>
      <c r="O36" s="9"/>
    </row>
    <row r="37" spans="2:15" ht="20.100000000000001" customHeight="1">
      <c r="B37" s="5"/>
      <c r="C37" s="6"/>
      <c r="D37" s="19" t="s">
        <v>41</v>
      </c>
      <c r="E37" s="52">
        <v>130.81</v>
      </c>
      <c r="F37" s="52"/>
      <c r="G37" s="52"/>
      <c r="H37" s="52"/>
      <c r="I37" s="6"/>
      <c r="J37" s="6"/>
      <c r="K37" s="6"/>
      <c r="L37" s="6"/>
      <c r="M37" s="6"/>
      <c r="N37" s="6"/>
      <c r="O37" s="9"/>
    </row>
    <row r="38" spans="2:15" ht="20.100000000000001" customHeight="1">
      <c r="B38" s="5"/>
      <c r="C38" s="6"/>
      <c r="D38" s="19" t="s">
        <v>42</v>
      </c>
      <c r="E38" s="52">
        <v>12.08</v>
      </c>
      <c r="F38" s="52"/>
      <c r="G38" s="52"/>
      <c r="H38" s="52"/>
      <c r="I38" s="6"/>
      <c r="J38" s="6"/>
      <c r="K38" s="6"/>
      <c r="L38" s="6"/>
      <c r="M38" s="6"/>
      <c r="N38" s="6"/>
      <c r="O38" s="9"/>
    </row>
    <row r="39" spans="2:15" ht="20.100000000000001" customHeight="1" thickBot="1">
      <c r="B39" s="43"/>
      <c r="C39" s="44"/>
      <c r="D39" s="27" t="s">
        <v>43</v>
      </c>
      <c r="E39" s="53">
        <f>E12-E33-E38-E37-E36-E35-E34</f>
        <v>178.03999999999979</v>
      </c>
      <c r="F39" s="53"/>
      <c r="G39" s="53"/>
      <c r="H39" s="53"/>
      <c r="I39" s="44"/>
      <c r="J39" s="44"/>
      <c r="K39" s="44"/>
      <c r="L39" s="44"/>
      <c r="M39" s="44"/>
      <c r="N39" s="44"/>
      <c r="O39" s="30"/>
    </row>
    <row r="40" spans="2:15" ht="15" thickBot="1">
      <c r="B40" s="5"/>
      <c r="C40" s="6"/>
      <c r="D40" s="7"/>
      <c r="E40" s="51"/>
      <c r="F40" s="51"/>
      <c r="G40" s="51"/>
      <c r="H40" s="51"/>
      <c r="I40" s="6"/>
      <c r="J40" s="6"/>
      <c r="K40" s="6"/>
      <c r="L40" s="6"/>
      <c r="M40" s="6"/>
      <c r="N40" s="6"/>
      <c r="O40" s="9"/>
    </row>
    <row r="41" spans="2:15" ht="15">
      <c r="B41" s="37" t="s">
        <v>44</v>
      </c>
      <c r="C41" s="38"/>
      <c r="D41" s="39" t="s">
        <v>45</v>
      </c>
      <c r="E41" s="49"/>
      <c r="F41" s="49"/>
      <c r="G41" s="49"/>
      <c r="H41" s="49"/>
      <c r="I41" s="41"/>
      <c r="J41" s="41"/>
      <c r="K41" s="41"/>
      <c r="L41" s="41"/>
      <c r="M41" s="41"/>
      <c r="N41" s="41"/>
      <c r="O41" s="16"/>
    </row>
    <row r="42" spans="2:15" ht="20.100000000000001" customHeight="1">
      <c r="B42" s="5"/>
      <c r="C42" s="6"/>
      <c r="D42" s="19" t="s">
        <v>46</v>
      </c>
      <c r="E42" s="52">
        <v>322.94</v>
      </c>
      <c r="F42" s="52"/>
      <c r="G42" s="52"/>
      <c r="H42" s="52"/>
      <c r="I42" s="6"/>
      <c r="J42" s="6"/>
      <c r="K42" s="6"/>
      <c r="L42" s="6"/>
      <c r="M42" s="6"/>
      <c r="N42" s="6"/>
      <c r="O42" s="9"/>
    </row>
    <row r="43" spans="2:15" ht="20.100000000000001" customHeight="1">
      <c r="B43" s="5"/>
      <c r="C43" s="6"/>
      <c r="D43" s="19" t="s">
        <v>47</v>
      </c>
      <c r="E43" s="31">
        <v>445.31599999999997</v>
      </c>
      <c r="F43" s="31"/>
      <c r="G43" s="31"/>
      <c r="H43" s="31"/>
      <c r="I43" s="6"/>
      <c r="J43" s="6"/>
      <c r="K43" s="6"/>
      <c r="L43" s="6"/>
      <c r="M43" s="6"/>
      <c r="N43" s="6"/>
      <c r="O43" s="9"/>
    </row>
    <row r="44" spans="2:15" ht="20.100000000000001" customHeight="1">
      <c r="B44" s="5"/>
      <c r="C44" s="6"/>
      <c r="D44" s="19" t="s">
        <v>48</v>
      </c>
      <c r="E44" s="52">
        <f>E12-E45-E46-E43-E42</f>
        <v>183.00619999999992</v>
      </c>
      <c r="F44" s="31"/>
      <c r="G44" s="31"/>
      <c r="H44" s="31"/>
      <c r="I44" s="6"/>
      <c r="J44" s="6"/>
      <c r="K44" s="6"/>
      <c r="L44" s="6"/>
      <c r="M44" s="6"/>
      <c r="N44" s="6"/>
      <c r="O44" s="9"/>
    </row>
    <row r="45" spans="2:15" ht="20.100000000000001" customHeight="1">
      <c r="B45" s="5"/>
      <c r="C45" s="6"/>
      <c r="D45" s="19" t="s">
        <v>49</v>
      </c>
      <c r="E45" s="31">
        <v>95.772000000000006</v>
      </c>
      <c r="F45" s="31"/>
      <c r="G45" s="31"/>
      <c r="H45" s="31"/>
      <c r="I45" s="6"/>
      <c r="J45" s="6"/>
      <c r="K45" s="6"/>
      <c r="L45" s="6"/>
      <c r="M45" s="6"/>
      <c r="N45" s="6"/>
      <c r="O45" s="9"/>
    </row>
    <row r="46" spans="2:15" ht="20.100000000000001" customHeight="1" thickBot="1">
      <c r="B46" s="43"/>
      <c r="C46" s="44"/>
      <c r="D46" s="27" t="s">
        <v>50</v>
      </c>
      <c r="E46" s="50">
        <v>14.7658</v>
      </c>
      <c r="F46" s="50"/>
      <c r="G46" s="50"/>
      <c r="H46" s="50"/>
      <c r="I46" s="44"/>
      <c r="J46" s="44"/>
      <c r="K46" s="44"/>
      <c r="L46" s="44"/>
      <c r="M46" s="44"/>
      <c r="N46" s="44"/>
      <c r="O46" s="30"/>
    </row>
    <row r="47" spans="2:15" ht="15" thickBot="1">
      <c r="B47" s="5"/>
      <c r="C47" s="6"/>
      <c r="D47" s="7"/>
      <c r="E47" s="8"/>
      <c r="F47" s="8"/>
      <c r="G47" s="8"/>
      <c r="H47" s="8"/>
      <c r="I47" s="6"/>
      <c r="J47" s="6"/>
      <c r="K47" s="6"/>
      <c r="L47" s="6"/>
      <c r="M47" s="6"/>
      <c r="N47" s="6"/>
      <c r="O47" s="9"/>
    </row>
    <row r="48" spans="2:15" ht="15">
      <c r="B48" s="37" t="s">
        <v>51</v>
      </c>
      <c r="C48" s="38"/>
      <c r="D48" s="39" t="s">
        <v>52</v>
      </c>
      <c r="E48" s="54"/>
      <c r="F48" s="54"/>
      <c r="G48" s="54"/>
      <c r="H48" s="54"/>
      <c r="I48" s="41"/>
      <c r="J48" s="41"/>
      <c r="K48" s="41"/>
      <c r="L48" s="41"/>
      <c r="M48" s="41"/>
      <c r="N48" s="41"/>
      <c r="O48" s="16"/>
    </row>
    <row r="49" spans="2:15" ht="20.100000000000001" customHeight="1">
      <c r="B49" s="5"/>
      <c r="C49" s="6"/>
      <c r="D49" s="19" t="s">
        <v>53</v>
      </c>
      <c r="E49" s="31">
        <v>10</v>
      </c>
      <c r="F49" s="31"/>
      <c r="G49" s="31"/>
      <c r="H49" s="31"/>
      <c r="I49" s="6"/>
      <c r="J49" s="6"/>
      <c r="K49" s="6"/>
      <c r="L49" s="6"/>
      <c r="M49" s="6"/>
      <c r="N49" s="6"/>
      <c r="O49" s="9"/>
    </row>
    <row r="50" spans="2:15" ht="20.100000000000001" customHeight="1">
      <c r="B50" s="5"/>
      <c r="C50" s="6"/>
      <c r="D50" s="19" t="s">
        <v>54</v>
      </c>
      <c r="E50" s="31">
        <v>9</v>
      </c>
      <c r="F50" s="31"/>
      <c r="G50" s="31"/>
      <c r="H50" s="31"/>
      <c r="I50" s="6"/>
      <c r="J50" s="6"/>
      <c r="K50" s="6"/>
      <c r="L50" s="6"/>
      <c r="M50" s="6"/>
      <c r="N50" s="6"/>
      <c r="O50" s="9"/>
    </row>
    <row r="51" spans="2:15" ht="20.100000000000001" customHeight="1">
      <c r="B51" s="5"/>
      <c r="C51" s="6"/>
      <c r="D51" s="19" t="s">
        <v>55</v>
      </c>
      <c r="E51" s="31">
        <v>22</v>
      </c>
      <c r="F51" s="31"/>
      <c r="G51" s="31"/>
      <c r="H51" s="31"/>
      <c r="I51" s="6"/>
      <c r="J51" s="6"/>
      <c r="K51" s="6"/>
      <c r="L51" s="6"/>
      <c r="M51" s="6"/>
      <c r="N51" s="6"/>
      <c r="O51" s="9"/>
    </row>
    <row r="52" spans="2:15" ht="20.100000000000001" customHeight="1" thickBot="1">
      <c r="B52" s="43"/>
      <c r="C52" s="44"/>
      <c r="D52" s="55"/>
      <c r="E52" s="56"/>
      <c r="F52" s="56"/>
      <c r="G52" s="56"/>
      <c r="H52" s="56"/>
      <c r="I52" s="44"/>
      <c r="J52" s="44"/>
      <c r="K52" s="44"/>
      <c r="L52" s="44"/>
      <c r="M52" s="44"/>
      <c r="N52" s="44"/>
      <c r="O52" s="30"/>
    </row>
    <row r="53" spans="2:15" ht="15" thickBot="1">
      <c r="B53" s="5"/>
      <c r="C53" s="6"/>
      <c r="D53" s="7"/>
      <c r="E53" s="8"/>
      <c r="F53" s="8"/>
      <c r="G53" s="8"/>
      <c r="H53" s="8"/>
      <c r="I53" s="6"/>
      <c r="J53" s="6"/>
      <c r="K53" s="6"/>
      <c r="L53" s="6"/>
      <c r="M53" s="6"/>
      <c r="N53" s="6"/>
      <c r="O53" s="9"/>
    </row>
    <row r="54" spans="2:15" ht="15">
      <c r="B54" s="11" t="s">
        <v>56</v>
      </c>
      <c r="C54" s="12"/>
      <c r="D54" s="13" t="s">
        <v>57</v>
      </c>
      <c r="E54" s="14"/>
      <c r="F54" s="14"/>
      <c r="G54" s="14"/>
      <c r="H54" s="14"/>
      <c r="I54" s="15"/>
      <c r="J54" s="15"/>
      <c r="K54" s="15"/>
      <c r="L54" s="15"/>
      <c r="M54" s="15"/>
      <c r="N54" s="15"/>
      <c r="O54" s="16"/>
    </row>
    <row r="55" spans="2:15" ht="30" customHeight="1">
      <c r="B55" s="17"/>
      <c r="C55" s="18"/>
      <c r="D55" s="19" t="s">
        <v>58</v>
      </c>
      <c r="E55" s="57">
        <v>0.82</v>
      </c>
      <c r="F55" s="57"/>
      <c r="G55" s="57"/>
      <c r="H55" s="57"/>
      <c r="I55" s="18"/>
      <c r="J55" s="18"/>
      <c r="K55" s="18"/>
      <c r="L55" s="18"/>
      <c r="M55" s="18"/>
      <c r="N55" s="18"/>
      <c r="O55" s="9"/>
    </row>
    <row r="56" spans="2:15" ht="30" customHeight="1">
      <c r="B56" s="17"/>
      <c r="C56" s="18"/>
      <c r="D56" s="19" t="s">
        <v>59</v>
      </c>
      <c r="E56" s="57">
        <v>0.06</v>
      </c>
      <c r="F56" s="57"/>
      <c r="G56" s="57"/>
      <c r="H56" s="57"/>
      <c r="I56" s="18"/>
      <c r="J56" s="18"/>
      <c r="K56" s="18"/>
      <c r="L56" s="18"/>
      <c r="M56" s="18"/>
      <c r="N56" s="18"/>
      <c r="O56" s="9"/>
    </row>
    <row r="57" spans="2:15" ht="30" customHeight="1">
      <c r="B57" s="17"/>
      <c r="C57" s="18"/>
      <c r="D57" s="19" t="s">
        <v>60</v>
      </c>
      <c r="E57" s="57">
        <v>0.05</v>
      </c>
      <c r="F57" s="57"/>
      <c r="G57" s="57"/>
      <c r="H57" s="57"/>
      <c r="I57" s="18"/>
      <c r="J57" s="18"/>
      <c r="K57" s="18"/>
      <c r="L57" s="18"/>
      <c r="M57" s="18"/>
      <c r="N57" s="18"/>
      <c r="O57" s="9"/>
    </row>
    <row r="58" spans="2:15">
      <c r="B58" s="17"/>
      <c r="C58" s="18"/>
      <c r="D58" s="19" t="s">
        <v>61</v>
      </c>
      <c r="E58" s="57">
        <v>0.03</v>
      </c>
      <c r="F58" s="57"/>
      <c r="G58" s="57"/>
      <c r="H58" s="57"/>
      <c r="I58" s="18"/>
      <c r="J58" s="18"/>
      <c r="K58" s="18"/>
      <c r="L58" s="18"/>
      <c r="M58" s="18"/>
      <c r="N58" s="18"/>
      <c r="O58" s="9"/>
    </row>
    <row r="59" spans="2:15">
      <c r="B59" s="17"/>
      <c r="C59" s="18"/>
      <c r="D59" s="19" t="s">
        <v>62</v>
      </c>
      <c r="E59" s="57">
        <v>0.04</v>
      </c>
      <c r="F59" s="57"/>
      <c r="G59" s="57"/>
      <c r="H59" s="57"/>
      <c r="I59" s="18"/>
      <c r="J59" s="18"/>
      <c r="K59" s="18"/>
      <c r="L59" s="18"/>
      <c r="M59" s="18"/>
      <c r="N59" s="18"/>
      <c r="O59" s="9"/>
    </row>
    <row r="60" spans="2:15" ht="15" thickBot="1">
      <c r="B60" s="43"/>
      <c r="C60" s="44"/>
      <c r="D60" s="55"/>
      <c r="E60" s="56"/>
      <c r="F60" s="56"/>
      <c r="G60" s="56"/>
      <c r="H60" s="56"/>
      <c r="I60" s="44"/>
      <c r="J60" s="44"/>
      <c r="K60" s="44"/>
      <c r="L60" s="44"/>
      <c r="M60" s="44"/>
      <c r="N60" s="44"/>
      <c r="O60" s="30"/>
    </row>
    <row r="61" spans="2:15" ht="30" customHeight="1">
      <c r="B61" s="37" t="s">
        <v>63</v>
      </c>
      <c r="C61" s="38"/>
      <c r="D61" s="39" t="s">
        <v>64</v>
      </c>
      <c r="E61" s="58"/>
      <c r="F61" s="58"/>
      <c r="G61" s="58"/>
      <c r="H61" s="58"/>
      <c r="I61" s="41"/>
      <c r="J61" s="41"/>
      <c r="K61" s="41"/>
      <c r="L61" s="41"/>
      <c r="M61" s="41"/>
      <c r="N61" s="41"/>
      <c r="O61" s="16"/>
    </row>
    <row r="62" spans="2:15" ht="30" customHeight="1">
      <c r="B62" s="5"/>
      <c r="C62" s="6"/>
      <c r="D62" s="19" t="s">
        <v>65</v>
      </c>
      <c r="E62" s="31">
        <v>110.4</v>
      </c>
      <c r="F62" s="31"/>
      <c r="G62" s="31"/>
      <c r="H62" s="31"/>
      <c r="I62" s="6"/>
      <c r="J62" s="6"/>
      <c r="K62" s="6"/>
      <c r="L62" s="6"/>
      <c r="M62" s="6"/>
      <c r="N62" s="6"/>
      <c r="O62" s="9"/>
    </row>
    <row r="63" spans="2:15" ht="39.950000000000003" customHeight="1">
      <c r="B63" s="5"/>
      <c r="C63" s="6"/>
      <c r="D63" s="19" t="s">
        <v>66</v>
      </c>
      <c r="E63" s="31">
        <v>46.39</v>
      </c>
      <c r="F63" s="31"/>
      <c r="G63" s="31"/>
      <c r="H63" s="31"/>
      <c r="I63" s="6"/>
      <c r="J63" s="6"/>
      <c r="K63" s="6"/>
      <c r="L63" s="6"/>
      <c r="M63" s="6"/>
      <c r="N63" s="6"/>
      <c r="O63" s="9"/>
    </row>
    <row r="64" spans="2:15" ht="33.75" customHeight="1">
      <c r="B64" s="5"/>
      <c r="C64" s="6"/>
      <c r="D64" s="19" t="s">
        <v>67</v>
      </c>
      <c r="E64" s="31">
        <v>19.850000000000001</v>
      </c>
      <c r="F64" s="31"/>
      <c r="G64" s="31"/>
      <c r="H64" s="31"/>
      <c r="I64" s="6"/>
      <c r="J64" s="6"/>
      <c r="K64" s="6"/>
      <c r="L64" s="6"/>
      <c r="M64" s="6"/>
      <c r="N64" s="6"/>
      <c r="O64" s="9"/>
    </row>
    <row r="65" spans="2:15" ht="27.75" customHeight="1">
      <c r="B65" s="5"/>
      <c r="C65" s="59"/>
      <c r="D65" s="60" t="s">
        <v>68</v>
      </c>
      <c r="E65" s="8">
        <v>31.74</v>
      </c>
      <c r="F65" s="61"/>
      <c r="G65" s="61"/>
      <c r="H65" s="61"/>
      <c r="I65" s="6"/>
      <c r="J65" s="6"/>
      <c r="K65" s="6"/>
      <c r="L65" s="6"/>
      <c r="M65" s="6"/>
      <c r="N65" s="6"/>
      <c r="O65" s="9"/>
    </row>
    <row r="66" spans="2:15" ht="27" customHeight="1" thickBot="1">
      <c r="B66" s="43"/>
      <c r="C66" s="62"/>
      <c r="D66" s="63" t="s">
        <v>69</v>
      </c>
      <c r="E66" s="64">
        <v>1.5989</v>
      </c>
      <c r="F66" s="64"/>
      <c r="G66" s="64"/>
      <c r="H66" s="64"/>
      <c r="I66" s="44"/>
      <c r="J66" s="44"/>
      <c r="K66" s="44"/>
      <c r="L66" s="44"/>
      <c r="M66" s="44"/>
      <c r="N66" s="44"/>
      <c r="O66" s="30"/>
    </row>
    <row r="67" spans="2:15" ht="60" customHeight="1">
      <c r="B67" s="65" t="s">
        <v>70</v>
      </c>
      <c r="C67" s="66"/>
      <c r="D67" s="67" t="s">
        <v>71</v>
      </c>
      <c r="E67" s="51"/>
      <c r="F67" s="51"/>
      <c r="G67" s="51"/>
      <c r="H67" s="51"/>
      <c r="I67" s="6"/>
      <c r="J67" s="6"/>
      <c r="K67" s="6"/>
      <c r="L67" s="6"/>
      <c r="M67" s="6"/>
      <c r="N67" s="6"/>
      <c r="O67" s="9"/>
    </row>
    <row r="68" spans="2:15">
      <c r="B68" s="5"/>
      <c r="C68" s="6"/>
      <c r="D68" s="7"/>
      <c r="E68" s="51"/>
      <c r="F68" s="51"/>
      <c r="G68" s="51"/>
      <c r="H68" s="51"/>
      <c r="I68" s="6"/>
      <c r="J68" s="6"/>
      <c r="K68" s="6"/>
      <c r="L68" s="6"/>
      <c r="M68" s="6"/>
      <c r="N68" s="6"/>
      <c r="O68" s="9"/>
    </row>
    <row r="69" spans="2:15">
      <c r="B69" s="5"/>
      <c r="C69" s="6"/>
      <c r="D69" s="19" t="s">
        <v>72</v>
      </c>
      <c r="E69" s="68">
        <v>65.69</v>
      </c>
      <c r="F69" s="68"/>
      <c r="G69" s="68"/>
      <c r="H69" s="68"/>
      <c r="I69" s="6"/>
      <c r="J69" s="6"/>
      <c r="K69" s="6"/>
      <c r="L69" s="6"/>
      <c r="M69" s="6"/>
      <c r="N69" s="6"/>
      <c r="O69" s="9"/>
    </row>
    <row r="70" spans="2:15" ht="35.25" customHeight="1">
      <c r="B70" s="5"/>
      <c r="C70" s="6"/>
      <c r="D70" s="19" t="s">
        <v>73</v>
      </c>
      <c r="E70" s="68">
        <v>112.6</v>
      </c>
      <c r="F70" s="68"/>
      <c r="G70" s="68"/>
      <c r="H70" s="68"/>
      <c r="I70" s="6"/>
      <c r="J70" s="6"/>
      <c r="K70" s="6"/>
      <c r="L70" s="6"/>
      <c r="M70" s="6"/>
      <c r="N70" s="6"/>
      <c r="O70" s="9"/>
    </row>
    <row r="71" spans="2:15" ht="39" customHeight="1" thickBot="1">
      <c r="B71" s="43"/>
      <c r="C71" s="44"/>
      <c r="D71" s="27" t="s">
        <v>74</v>
      </c>
      <c r="E71" s="69">
        <v>274</v>
      </c>
      <c r="F71" s="69"/>
      <c r="G71" s="69"/>
      <c r="H71" s="69"/>
      <c r="I71" s="44"/>
      <c r="J71" s="44"/>
      <c r="K71" s="44"/>
      <c r="L71" s="44"/>
      <c r="M71" s="44"/>
      <c r="N71" s="44"/>
      <c r="O71" s="30"/>
    </row>
    <row r="72" spans="2:15" ht="15" thickBot="1">
      <c r="B72" s="5"/>
      <c r="C72" s="6"/>
      <c r="D72" s="7"/>
      <c r="E72" s="8"/>
      <c r="F72" s="8"/>
      <c r="G72" s="8"/>
      <c r="H72" s="8"/>
      <c r="I72" s="6"/>
      <c r="J72" s="6"/>
      <c r="K72" s="6"/>
      <c r="L72" s="6"/>
      <c r="M72" s="6"/>
      <c r="N72" s="6"/>
      <c r="O72" s="9"/>
    </row>
    <row r="73" spans="2:15" ht="15">
      <c r="B73" s="70" t="s">
        <v>75</v>
      </c>
      <c r="C73" s="71"/>
      <c r="D73" s="72" t="s">
        <v>76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/>
    </row>
    <row r="74" spans="2:15" s="83" customFormat="1" ht="60" customHeight="1">
      <c r="B74" s="75" t="s">
        <v>77</v>
      </c>
      <c r="C74" s="76" t="s">
        <v>78</v>
      </c>
      <c r="D74" s="77" t="s">
        <v>79</v>
      </c>
      <c r="E74" s="76" t="s">
        <v>80</v>
      </c>
      <c r="F74" s="78" t="s">
        <v>81</v>
      </c>
      <c r="G74" s="79"/>
      <c r="H74" s="79"/>
      <c r="I74" s="80" t="s">
        <v>82</v>
      </c>
      <c r="J74" s="80" t="s">
        <v>83</v>
      </c>
      <c r="K74" s="80" t="s">
        <v>84</v>
      </c>
      <c r="L74" s="80" t="s">
        <v>85</v>
      </c>
      <c r="M74" s="81" t="s">
        <v>86</v>
      </c>
      <c r="N74" s="81" t="s">
        <v>87</v>
      </c>
      <c r="O74" s="82" t="s">
        <v>88</v>
      </c>
    </row>
    <row r="75" spans="2:15" s="83" customFormat="1" ht="36" customHeight="1">
      <c r="B75" s="75"/>
      <c r="C75" s="76"/>
      <c r="D75" s="84"/>
      <c r="E75" s="76"/>
      <c r="F75" s="80" t="s">
        <v>89</v>
      </c>
      <c r="G75" s="80" t="s">
        <v>90</v>
      </c>
      <c r="H75" s="80" t="s">
        <v>91</v>
      </c>
      <c r="I75" s="80" t="s">
        <v>92</v>
      </c>
      <c r="J75" s="80" t="s">
        <v>92</v>
      </c>
      <c r="K75" s="80" t="s">
        <v>93</v>
      </c>
      <c r="L75" s="80" t="s">
        <v>94</v>
      </c>
      <c r="M75" s="85"/>
      <c r="N75" s="85"/>
      <c r="O75" s="86"/>
    </row>
    <row r="76" spans="2:15" ht="15" customHeight="1">
      <c r="B76" s="87" t="s">
        <v>95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9"/>
    </row>
    <row r="77" spans="2:15" ht="15" customHeight="1">
      <c r="B77" s="90">
        <v>1</v>
      </c>
      <c r="C77" s="91" t="s">
        <v>96</v>
      </c>
      <c r="D77" s="91" t="s">
        <v>97</v>
      </c>
      <c r="E77" s="90">
        <v>1</v>
      </c>
      <c r="F77" s="90">
        <v>5</v>
      </c>
      <c r="G77" s="90"/>
      <c r="H77" s="90">
        <v>1.5</v>
      </c>
      <c r="I77" s="92">
        <v>4.0030000000000003E-2</v>
      </c>
      <c r="J77" s="92">
        <v>3.2079999999999997E-2</v>
      </c>
      <c r="K77" s="93">
        <f>J77/0.0019</f>
        <v>16.884210526315787</v>
      </c>
      <c r="L77" s="94">
        <v>2</v>
      </c>
      <c r="M77" s="91">
        <v>22.075316999999998</v>
      </c>
      <c r="N77" s="91">
        <v>83.234498000000002</v>
      </c>
      <c r="O77" s="90">
        <v>1</v>
      </c>
    </row>
    <row r="78" spans="2:15" ht="15" customHeight="1">
      <c r="B78" s="90">
        <v>2</v>
      </c>
      <c r="C78" s="91" t="s">
        <v>96</v>
      </c>
      <c r="D78" s="91" t="s">
        <v>97</v>
      </c>
      <c r="E78" s="90">
        <v>1</v>
      </c>
      <c r="F78" s="90">
        <v>5</v>
      </c>
      <c r="G78" s="90"/>
      <c r="H78" s="90">
        <v>1.5</v>
      </c>
      <c r="I78" s="92">
        <v>4.0030000000000003E-2</v>
      </c>
      <c r="J78" s="92">
        <v>3.2079999999999997E-2</v>
      </c>
      <c r="K78" s="93">
        <f t="shared" ref="K78:K141" si="0">J78/0.0019</f>
        <v>16.884210526315787</v>
      </c>
      <c r="L78" s="94">
        <v>2</v>
      </c>
      <c r="M78" s="91">
        <v>22.075012999999998</v>
      </c>
      <c r="N78" s="91">
        <v>83.234688000000006</v>
      </c>
      <c r="O78" s="90">
        <v>1</v>
      </c>
    </row>
    <row r="79" spans="2:15" ht="15" customHeight="1">
      <c r="B79" s="90">
        <v>3</v>
      </c>
      <c r="C79" s="91" t="s">
        <v>96</v>
      </c>
      <c r="D79" s="91" t="s">
        <v>97</v>
      </c>
      <c r="E79" s="90">
        <v>1</v>
      </c>
      <c r="F79" s="90">
        <v>5</v>
      </c>
      <c r="G79" s="90"/>
      <c r="H79" s="90">
        <v>1.5</v>
      </c>
      <c r="I79" s="92">
        <v>4.0030000000000003E-2</v>
      </c>
      <c r="J79" s="92">
        <v>3.2079999999999997E-2</v>
      </c>
      <c r="K79" s="93">
        <f t="shared" si="0"/>
        <v>16.884210526315787</v>
      </c>
      <c r="L79" s="94">
        <v>2</v>
      </c>
      <c r="M79" s="91">
        <v>22.074159000000002</v>
      </c>
      <c r="N79" s="91">
        <v>83.234127000000001</v>
      </c>
      <c r="O79" s="90">
        <v>1</v>
      </c>
    </row>
    <row r="80" spans="2:15" ht="15" customHeight="1">
      <c r="B80" s="90">
        <v>4</v>
      </c>
      <c r="C80" s="91" t="s">
        <v>96</v>
      </c>
      <c r="D80" s="91" t="s">
        <v>97</v>
      </c>
      <c r="E80" s="90">
        <v>1</v>
      </c>
      <c r="F80" s="90">
        <v>5</v>
      </c>
      <c r="G80" s="90"/>
      <c r="H80" s="90">
        <v>1.5</v>
      </c>
      <c r="I80" s="92">
        <v>4.0030000000000003E-2</v>
      </c>
      <c r="J80" s="92">
        <v>3.2079999999999997E-2</v>
      </c>
      <c r="K80" s="93">
        <f t="shared" si="0"/>
        <v>16.884210526315787</v>
      </c>
      <c r="L80" s="94">
        <v>2</v>
      </c>
      <c r="M80" s="91">
        <v>22.073067000000002</v>
      </c>
      <c r="N80" s="91">
        <v>83.233907000000002</v>
      </c>
      <c r="O80" s="90">
        <v>1</v>
      </c>
    </row>
    <row r="81" spans="2:15" ht="15" customHeight="1">
      <c r="B81" s="90">
        <v>5</v>
      </c>
      <c r="C81" s="91" t="s">
        <v>96</v>
      </c>
      <c r="D81" s="91" t="s">
        <v>97</v>
      </c>
      <c r="E81" s="90">
        <v>1</v>
      </c>
      <c r="F81" s="90">
        <v>5</v>
      </c>
      <c r="G81" s="90"/>
      <c r="H81" s="90">
        <v>1.5</v>
      </c>
      <c r="I81" s="92">
        <v>4.0030000000000003E-2</v>
      </c>
      <c r="J81" s="92">
        <v>3.2079999999999997E-2</v>
      </c>
      <c r="K81" s="93">
        <f t="shared" si="0"/>
        <v>16.884210526315787</v>
      </c>
      <c r="L81" s="94">
        <v>2</v>
      </c>
      <c r="M81" s="91">
        <v>22.073073999999998</v>
      </c>
      <c r="N81" s="91">
        <v>83.233644999999996</v>
      </c>
      <c r="O81" s="90">
        <v>1</v>
      </c>
    </row>
    <row r="82" spans="2:15" ht="15" customHeight="1">
      <c r="B82" s="90">
        <v>6</v>
      </c>
      <c r="C82" s="91" t="s">
        <v>96</v>
      </c>
      <c r="D82" s="91" t="s">
        <v>97</v>
      </c>
      <c r="E82" s="90">
        <v>1</v>
      </c>
      <c r="F82" s="90">
        <v>5</v>
      </c>
      <c r="G82" s="90"/>
      <c r="H82" s="90">
        <v>1.5</v>
      </c>
      <c r="I82" s="92">
        <v>4.0030000000000003E-2</v>
      </c>
      <c r="J82" s="92">
        <v>3.2079999999999997E-2</v>
      </c>
      <c r="K82" s="93">
        <f t="shared" si="0"/>
        <v>16.884210526315787</v>
      </c>
      <c r="L82" s="94">
        <v>2</v>
      </c>
      <c r="M82" s="91">
        <v>22.072662000000001</v>
      </c>
      <c r="N82" s="91">
        <v>83.234477999999996</v>
      </c>
      <c r="O82" s="90">
        <v>1</v>
      </c>
    </row>
    <row r="83" spans="2:15" ht="15" customHeight="1">
      <c r="B83" s="90">
        <v>7</v>
      </c>
      <c r="C83" s="91" t="s">
        <v>96</v>
      </c>
      <c r="D83" s="91" t="s">
        <v>97</v>
      </c>
      <c r="E83" s="90">
        <v>1</v>
      </c>
      <c r="F83" s="90">
        <v>5</v>
      </c>
      <c r="G83" s="90"/>
      <c r="H83" s="90">
        <v>1.5</v>
      </c>
      <c r="I83" s="92">
        <v>4.0030000000000003E-2</v>
      </c>
      <c r="J83" s="92">
        <v>3.2079999999999997E-2</v>
      </c>
      <c r="K83" s="93">
        <f t="shared" si="0"/>
        <v>16.884210526315787</v>
      </c>
      <c r="L83" s="94">
        <v>2</v>
      </c>
      <c r="M83" s="91">
        <v>22.07208</v>
      </c>
      <c r="N83" s="91">
        <v>83.233840999999998</v>
      </c>
      <c r="O83" s="90">
        <v>1</v>
      </c>
    </row>
    <row r="84" spans="2:15" ht="15" customHeight="1">
      <c r="B84" s="90">
        <v>8</v>
      </c>
      <c r="C84" s="91" t="s">
        <v>96</v>
      </c>
      <c r="D84" s="91" t="s">
        <v>97</v>
      </c>
      <c r="E84" s="90">
        <v>1</v>
      </c>
      <c r="F84" s="90">
        <v>5</v>
      </c>
      <c r="G84" s="90"/>
      <c r="H84" s="90">
        <v>1.5</v>
      </c>
      <c r="I84" s="92">
        <v>4.0030000000000003E-2</v>
      </c>
      <c r="J84" s="92">
        <v>3.2079999999999997E-2</v>
      </c>
      <c r="K84" s="93">
        <f t="shared" si="0"/>
        <v>16.884210526315787</v>
      </c>
      <c r="L84" s="94">
        <v>2</v>
      </c>
      <c r="M84" s="91">
        <v>22.071052999999999</v>
      </c>
      <c r="N84" s="91">
        <v>83.234987000000004</v>
      </c>
      <c r="O84" s="90">
        <v>1</v>
      </c>
    </row>
    <row r="85" spans="2:15" ht="15" customHeight="1">
      <c r="B85" s="90">
        <v>9</v>
      </c>
      <c r="C85" s="91" t="s">
        <v>96</v>
      </c>
      <c r="D85" s="91" t="s">
        <v>97</v>
      </c>
      <c r="E85" s="90">
        <v>1</v>
      </c>
      <c r="F85" s="90">
        <v>5</v>
      </c>
      <c r="G85" s="90"/>
      <c r="H85" s="90">
        <v>1.5</v>
      </c>
      <c r="I85" s="92">
        <v>4.0030000000000003E-2</v>
      </c>
      <c r="J85" s="92">
        <v>3.2079999999999997E-2</v>
      </c>
      <c r="K85" s="93">
        <f t="shared" si="0"/>
        <v>16.884210526315787</v>
      </c>
      <c r="L85" s="94">
        <v>2</v>
      </c>
      <c r="M85" s="91">
        <v>22.070297</v>
      </c>
      <c r="N85" s="91">
        <v>83.235084999999998</v>
      </c>
      <c r="O85" s="90">
        <v>1</v>
      </c>
    </row>
    <row r="86" spans="2:15" ht="15" customHeight="1">
      <c r="B86" s="90">
        <v>10</v>
      </c>
      <c r="C86" s="91" t="s">
        <v>96</v>
      </c>
      <c r="D86" s="91" t="s">
        <v>97</v>
      </c>
      <c r="E86" s="90">
        <v>1</v>
      </c>
      <c r="F86" s="90">
        <v>5</v>
      </c>
      <c r="G86" s="90"/>
      <c r="H86" s="90">
        <v>1.5</v>
      </c>
      <c r="I86" s="92">
        <v>4.0030000000000003E-2</v>
      </c>
      <c r="J86" s="92">
        <v>3.2079999999999997E-2</v>
      </c>
      <c r="K86" s="93">
        <f t="shared" si="0"/>
        <v>16.884210526315787</v>
      </c>
      <c r="L86" s="94">
        <v>2</v>
      </c>
      <c r="M86" s="91">
        <v>22.069891999999999</v>
      </c>
      <c r="N86" s="91">
        <v>83.241861999999998</v>
      </c>
      <c r="O86" s="90">
        <v>1</v>
      </c>
    </row>
    <row r="87" spans="2:15" ht="15" customHeight="1">
      <c r="B87" s="90">
        <v>11</v>
      </c>
      <c r="C87" s="91" t="s">
        <v>96</v>
      </c>
      <c r="D87" s="91" t="s">
        <v>97</v>
      </c>
      <c r="E87" s="90">
        <v>1</v>
      </c>
      <c r="F87" s="90">
        <v>5</v>
      </c>
      <c r="G87" s="90"/>
      <c r="H87" s="90">
        <v>1.5</v>
      </c>
      <c r="I87" s="92">
        <v>4.0030000000000003E-2</v>
      </c>
      <c r="J87" s="92">
        <v>3.2079999999999997E-2</v>
      </c>
      <c r="K87" s="93">
        <f t="shared" si="0"/>
        <v>16.884210526315787</v>
      </c>
      <c r="L87" s="94">
        <v>2</v>
      </c>
      <c r="M87" s="91">
        <v>22.069310999999999</v>
      </c>
      <c r="N87" s="91">
        <v>83.242126999999996</v>
      </c>
      <c r="O87" s="90">
        <v>1</v>
      </c>
    </row>
    <row r="88" spans="2:15" ht="15" customHeight="1">
      <c r="B88" s="90">
        <v>12</v>
      </c>
      <c r="C88" s="91" t="s">
        <v>96</v>
      </c>
      <c r="D88" s="91" t="s">
        <v>97</v>
      </c>
      <c r="E88" s="90">
        <v>1</v>
      </c>
      <c r="F88" s="90">
        <v>5</v>
      </c>
      <c r="G88" s="90"/>
      <c r="H88" s="90">
        <v>1.5</v>
      </c>
      <c r="I88" s="92">
        <v>4.0030000000000003E-2</v>
      </c>
      <c r="J88" s="92">
        <v>3.2079999999999997E-2</v>
      </c>
      <c r="K88" s="93">
        <f t="shared" si="0"/>
        <v>16.884210526315787</v>
      </c>
      <c r="L88" s="94">
        <v>2</v>
      </c>
      <c r="M88" s="91">
        <v>22.069033999999998</v>
      </c>
      <c r="N88" s="91">
        <v>83.242261999999997</v>
      </c>
      <c r="O88" s="90">
        <v>1</v>
      </c>
    </row>
    <row r="89" spans="2:15" ht="15" customHeight="1">
      <c r="B89" s="90">
        <v>13</v>
      </c>
      <c r="C89" s="91" t="s">
        <v>96</v>
      </c>
      <c r="D89" s="91" t="s">
        <v>97</v>
      </c>
      <c r="E89" s="90">
        <v>1</v>
      </c>
      <c r="F89" s="90">
        <v>5</v>
      </c>
      <c r="G89" s="90"/>
      <c r="H89" s="90">
        <v>1.5</v>
      </c>
      <c r="I89" s="92">
        <v>4.0030000000000003E-2</v>
      </c>
      <c r="J89" s="92">
        <v>3.2079999999999997E-2</v>
      </c>
      <c r="K89" s="93">
        <f t="shared" si="0"/>
        <v>16.884210526315787</v>
      </c>
      <c r="L89" s="94">
        <v>2</v>
      </c>
      <c r="M89" s="91">
        <v>22.068763000000001</v>
      </c>
      <c r="N89" s="91">
        <v>83.241759999999999</v>
      </c>
      <c r="O89" s="90">
        <v>1</v>
      </c>
    </row>
    <row r="90" spans="2:15" ht="15" customHeight="1">
      <c r="B90" s="90">
        <v>14</v>
      </c>
      <c r="C90" s="91" t="s">
        <v>96</v>
      </c>
      <c r="D90" s="91" t="s">
        <v>97</v>
      </c>
      <c r="E90" s="90">
        <v>1</v>
      </c>
      <c r="F90" s="90">
        <v>5</v>
      </c>
      <c r="G90" s="90"/>
      <c r="H90" s="90">
        <v>1.5</v>
      </c>
      <c r="I90" s="92">
        <v>4.0030000000000003E-2</v>
      </c>
      <c r="J90" s="92">
        <v>3.2079999999999997E-2</v>
      </c>
      <c r="K90" s="93">
        <f t="shared" si="0"/>
        <v>16.884210526315787</v>
      </c>
      <c r="L90" s="94">
        <v>2</v>
      </c>
      <c r="M90" s="91">
        <v>22.067948999999999</v>
      </c>
      <c r="N90" s="91">
        <v>83.240951999999993</v>
      </c>
      <c r="O90" s="90">
        <v>1</v>
      </c>
    </row>
    <row r="91" spans="2:15" ht="15" customHeight="1">
      <c r="B91" s="90">
        <v>15</v>
      </c>
      <c r="C91" s="91" t="s">
        <v>96</v>
      </c>
      <c r="D91" s="91" t="s">
        <v>97</v>
      </c>
      <c r="E91" s="90">
        <v>1</v>
      </c>
      <c r="F91" s="90">
        <v>5</v>
      </c>
      <c r="G91" s="90"/>
      <c r="H91" s="90">
        <v>1.5</v>
      </c>
      <c r="I91" s="92">
        <v>4.0030000000000003E-2</v>
      </c>
      <c r="J91" s="92">
        <v>3.2079999999999997E-2</v>
      </c>
      <c r="K91" s="93">
        <f t="shared" si="0"/>
        <v>16.884210526315787</v>
      </c>
      <c r="L91" s="94">
        <v>2</v>
      </c>
      <c r="M91" s="91">
        <v>22.068915000000001</v>
      </c>
      <c r="N91" s="91">
        <v>83.240483999999995</v>
      </c>
      <c r="O91" s="90">
        <v>1</v>
      </c>
    </row>
    <row r="92" spans="2:15" ht="15" customHeight="1">
      <c r="B92" s="90">
        <v>16</v>
      </c>
      <c r="C92" s="91" t="s">
        <v>96</v>
      </c>
      <c r="D92" s="91" t="s">
        <v>97</v>
      </c>
      <c r="E92" s="90">
        <v>1</v>
      </c>
      <c r="F92" s="90">
        <v>5</v>
      </c>
      <c r="G92" s="90"/>
      <c r="H92" s="90">
        <v>1.5</v>
      </c>
      <c r="I92" s="92">
        <v>4.0030000000000003E-2</v>
      </c>
      <c r="J92" s="92">
        <v>3.2079999999999997E-2</v>
      </c>
      <c r="K92" s="93">
        <f t="shared" si="0"/>
        <v>16.884210526315787</v>
      </c>
      <c r="L92" s="94">
        <v>2</v>
      </c>
      <c r="M92" s="91">
        <v>22.068441</v>
      </c>
      <c r="N92" s="91">
        <v>83.240217999999999</v>
      </c>
      <c r="O92" s="90">
        <v>1</v>
      </c>
    </row>
    <row r="93" spans="2:15" ht="15" customHeight="1">
      <c r="B93" s="90">
        <v>17</v>
      </c>
      <c r="C93" s="91" t="s">
        <v>96</v>
      </c>
      <c r="D93" s="91" t="s">
        <v>97</v>
      </c>
      <c r="E93" s="90">
        <v>1</v>
      </c>
      <c r="F93" s="90">
        <v>5</v>
      </c>
      <c r="G93" s="90"/>
      <c r="H93" s="90">
        <v>1.5</v>
      </c>
      <c r="I93" s="92">
        <v>4.0030000000000003E-2</v>
      </c>
      <c r="J93" s="92">
        <v>3.2079999999999997E-2</v>
      </c>
      <c r="K93" s="93">
        <f t="shared" si="0"/>
        <v>16.884210526315787</v>
      </c>
      <c r="L93" s="94">
        <v>2</v>
      </c>
      <c r="M93" s="91">
        <v>22.067668999999999</v>
      </c>
      <c r="N93" s="91">
        <v>83.239874999999998</v>
      </c>
      <c r="O93" s="90">
        <v>1</v>
      </c>
    </row>
    <row r="94" spans="2:15" ht="15" customHeight="1">
      <c r="B94" s="90">
        <v>18</v>
      </c>
      <c r="C94" s="91" t="s">
        <v>96</v>
      </c>
      <c r="D94" s="91" t="s">
        <v>97</v>
      </c>
      <c r="E94" s="90">
        <v>1</v>
      </c>
      <c r="F94" s="90">
        <v>5</v>
      </c>
      <c r="G94" s="90"/>
      <c r="H94" s="90">
        <v>1.5</v>
      </c>
      <c r="I94" s="92">
        <v>4.0030000000000003E-2</v>
      </c>
      <c r="J94" s="92">
        <v>3.2079999999999997E-2</v>
      </c>
      <c r="K94" s="93">
        <f t="shared" si="0"/>
        <v>16.884210526315787</v>
      </c>
      <c r="L94" s="94">
        <v>2</v>
      </c>
      <c r="M94" s="91">
        <v>22.067224</v>
      </c>
      <c r="N94" s="91">
        <v>83.240172999999999</v>
      </c>
      <c r="O94" s="90">
        <v>1</v>
      </c>
    </row>
    <row r="95" spans="2:15" ht="15" customHeight="1">
      <c r="B95" s="90">
        <v>19</v>
      </c>
      <c r="C95" s="91" t="s">
        <v>98</v>
      </c>
      <c r="D95" s="91" t="s">
        <v>97</v>
      </c>
      <c r="E95" s="90">
        <v>1</v>
      </c>
      <c r="F95" s="90">
        <v>4</v>
      </c>
      <c r="G95" s="90"/>
      <c r="H95" s="90">
        <v>1</v>
      </c>
      <c r="I95" s="92">
        <v>0.02</v>
      </c>
      <c r="J95" s="92">
        <v>1.2E-2</v>
      </c>
      <c r="K95" s="93">
        <f t="shared" si="0"/>
        <v>6.3157894736842106</v>
      </c>
      <c r="L95" s="94">
        <v>1</v>
      </c>
      <c r="M95" s="91">
        <v>22.069112000000001</v>
      </c>
      <c r="N95" s="91">
        <v>83.217963999999995</v>
      </c>
      <c r="O95" s="90">
        <v>1</v>
      </c>
    </row>
    <row r="96" spans="2:15" ht="15" customHeight="1">
      <c r="B96" s="90">
        <v>20</v>
      </c>
      <c r="C96" s="91" t="s">
        <v>98</v>
      </c>
      <c r="D96" s="91" t="s">
        <v>97</v>
      </c>
      <c r="E96" s="90">
        <v>1</v>
      </c>
      <c r="F96" s="90">
        <v>4</v>
      </c>
      <c r="G96" s="90"/>
      <c r="H96" s="90">
        <v>1</v>
      </c>
      <c r="I96" s="92">
        <v>0.02</v>
      </c>
      <c r="J96" s="92">
        <v>1.2E-2</v>
      </c>
      <c r="K96" s="93">
        <f t="shared" si="0"/>
        <v>6.3157894736842106</v>
      </c>
      <c r="L96" s="94">
        <v>1</v>
      </c>
      <c r="M96" s="91">
        <v>22.068110999999998</v>
      </c>
      <c r="N96" s="91">
        <v>83.219397999999998</v>
      </c>
      <c r="O96" s="90">
        <v>1</v>
      </c>
    </row>
    <row r="97" spans="2:15" ht="15" customHeight="1">
      <c r="B97" s="90">
        <v>21</v>
      </c>
      <c r="C97" s="91" t="s">
        <v>98</v>
      </c>
      <c r="D97" s="91" t="s">
        <v>97</v>
      </c>
      <c r="E97" s="90">
        <v>1</v>
      </c>
      <c r="F97" s="90">
        <v>4</v>
      </c>
      <c r="G97" s="90"/>
      <c r="H97" s="90">
        <v>1</v>
      </c>
      <c r="I97" s="92">
        <v>0.02</v>
      </c>
      <c r="J97" s="92">
        <v>1.2E-2</v>
      </c>
      <c r="K97" s="93">
        <f t="shared" si="0"/>
        <v>6.3157894736842106</v>
      </c>
      <c r="L97" s="94">
        <v>1</v>
      </c>
      <c r="M97" s="91">
        <v>22.068901</v>
      </c>
      <c r="N97" s="91">
        <v>83.218288000000001</v>
      </c>
      <c r="O97" s="90">
        <v>1</v>
      </c>
    </row>
    <row r="98" spans="2:15" ht="15" customHeight="1">
      <c r="B98" s="90">
        <v>22</v>
      </c>
      <c r="C98" s="91" t="s">
        <v>98</v>
      </c>
      <c r="D98" s="91" t="s">
        <v>97</v>
      </c>
      <c r="E98" s="90">
        <v>1</v>
      </c>
      <c r="F98" s="90">
        <v>4</v>
      </c>
      <c r="G98" s="90"/>
      <c r="H98" s="90">
        <v>1</v>
      </c>
      <c r="I98" s="92">
        <v>0.02</v>
      </c>
      <c r="J98" s="92">
        <v>1.2E-2</v>
      </c>
      <c r="K98" s="93">
        <f t="shared" si="0"/>
        <v>6.3157894736842106</v>
      </c>
      <c r="L98" s="94">
        <v>1</v>
      </c>
      <c r="M98" s="91">
        <v>22.069248999999999</v>
      </c>
      <c r="N98" s="91">
        <v>83.218635000000006</v>
      </c>
      <c r="O98" s="90">
        <v>1</v>
      </c>
    </row>
    <row r="99" spans="2:15" ht="15" customHeight="1">
      <c r="B99" s="90">
        <v>23</v>
      </c>
      <c r="C99" s="91" t="s">
        <v>98</v>
      </c>
      <c r="D99" s="91" t="s">
        <v>97</v>
      </c>
      <c r="E99" s="90">
        <v>1</v>
      </c>
      <c r="F99" s="90">
        <v>4</v>
      </c>
      <c r="G99" s="90"/>
      <c r="H99" s="90">
        <v>1</v>
      </c>
      <c r="I99" s="92">
        <v>0.02</v>
      </c>
      <c r="J99" s="92">
        <v>1.2E-2</v>
      </c>
      <c r="K99" s="93">
        <f t="shared" si="0"/>
        <v>6.3157894736842106</v>
      </c>
      <c r="L99" s="94">
        <v>1</v>
      </c>
      <c r="M99" s="91">
        <v>22.068739999999998</v>
      </c>
      <c r="N99" s="91">
        <v>83.215996000000004</v>
      </c>
      <c r="O99" s="90">
        <v>1</v>
      </c>
    </row>
    <row r="100" spans="2:15" ht="15" customHeight="1">
      <c r="B100" s="90">
        <v>24</v>
      </c>
      <c r="C100" s="91" t="s">
        <v>98</v>
      </c>
      <c r="D100" s="91" t="s">
        <v>97</v>
      </c>
      <c r="E100" s="90">
        <v>1</v>
      </c>
      <c r="F100" s="90">
        <v>4</v>
      </c>
      <c r="G100" s="90"/>
      <c r="H100" s="90">
        <v>1</v>
      </c>
      <c r="I100" s="92">
        <v>0.02</v>
      </c>
      <c r="J100" s="92">
        <v>1.2E-2</v>
      </c>
      <c r="K100" s="93">
        <f t="shared" si="0"/>
        <v>6.3157894736842106</v>
      </c>
      <c r="L100" s="94">
        <v>1</v>
      </c>
      <c r="M100" s="91">
        <v>22.070796000000001</v>
      </c>
      <c r="N100" s="91">
        <v>83.216547000000006</v>
      </c>
      <c r="O100" s="90">
        <v>1</v>
      </c>
    </row>
    <row r="101" spans="2:15" ht="15" customHeight="1">
      <c r="B101" s="90">
        <v>25</v>
      </c>
      <c r="C101" s="91" t="s">
        <v>98</v>
      </c>
      <c r="D101" s="91" t="s">
        <v>97</v>
      </c>
      <c r="E101" s="90">
        <v>1</v>
      </c>
      <c r="F101" s="90">
        <v>4</v>
      </c>
      <c r="G101" s="90"/>
      <c r="H101" s="90">
        <v>1</v>
      </c>
      <c r="I101" s="92">
        <v>0.02</v>
      </c>
      <c r="J101" s="92">
        <v>1.2E-2</v>
      </c>
      <c r="K101" s="93">
        <f t="shared" si="0"/>
        <v>6.3157894736842106</v>
      </c>
      <c r="L101" s="94">
        <v>1</v>
      </c>
      <c r="M101" s="91">
        <v>22.069917</v>
      </c>
      <c r="N101" s="91">
        <v>83.216331999999994</v>
      </c>
      <c r="O101" s="90">
        <v>1</v>
      </c>
    </row>
    <row r="102" spans="2:15" ht="15" customHeight="1">
      <c r="B102" s="90">
        <v>26</v>
      </c>
      <c r="C102" s="91" t="s">
        <v>98</v>
      </c>
      <c r="D102" s="91" t="s">
        <v>97</v>
      </c>
      <c r="E102" s="90">
        <v>1</v>
      </c>
      <c r="F102" s="90">
        <v>4</v>
      </c>
      <c r="G102" s="90"/>
      <c r="H102" s="90">
        <v>1</v>
      </c>
      <c r="I102" s="92">
        <v>0.02</v>
      </c>
      <c r="J102" s="92">
        <v>1.2E-2</v>
      </c>
      <c r="K102" s="93">
        <f t="shared" si="0"/>
        <v>6.3157894736842106</v>
      </c>
      <c r="L102" s="94">
        <v>1</v>
      </c>
      <c r="M102" s="91">
        <v>22.069202000000001</v>
      </c>
      <c r="N102" s="91">
        <v>83.216150999999996</v>
      </c>
      <c r="O102" s="90">
        <v>1</v>
      </c>
    </row>
    <row r="103" spans="2:15" ht="15" customHeight="1">
      <c r="B103" s="90">
        <v>27</v>
      </c>
      <c r="C103" s="91" t="s">
        <v>98</v>
      </c>
      <c r="D103" s="91" t="s">
        <v>97</v>
      </c>
      <c r="E103" s="90">
        <v>1</v>
      </c>
      <c r="F103" s="90">
        <v>4</v>
      </c>
      <c r="G103" s="90"/>
      <c r="H103" s="90">
        <v>1</v>
      </c>
      <c r="I103" s="92">
        <v>0.02</v>
      </c>
      <c r="J103" s="92">
        <v>1.2E-2</v>
      </c>
      <c r="K103" s="93">
        <f t="shared" si="0"/>
        <v>6.3157894736842106</v>
      </c>
      <c r="L103" s="94">
        <v>1</v>
      </c>
      <c r="M103" s="91">
        <v>22.070070000000001</v>
      </c>
      <c r="N103" s="91">
        <v>83.216988999999998</v>
      </c>
      <c r="O103" s="90">
        <v>1</v>
      </c>
    </row>
    <row r="104" spans="2:15" ht="15" customHeight="1">
      <c r="B104" s="90">
        <v>28</v>
      </c>
      <c r="C104" s="91" t="s">
        <v>98</v>
      </c>
      <c r="D104" s="91" t="s">
        <v>97</v>
      </c>
      <c r="E104" s="90">
        <v>1</v>
      </c>
      <c r="F104" s="90">
        <v>4</v>
      </c>
      <c r="G104" s="90"/>
      <c r="H104" s="90">
        <v>1</v>
      </c>
      <c r="I104" s="92">
        <v>0.02</v>
      </c>
      <c r="J104" s="92">
        <v>1.2E-2</v>
      </c>
      <c r="K104" s="93">
        <f t="shared" si="0"/>
        <v>6.3157894736842106</v>
      </c>
      <c r="L104" s="94">
        <v>1</v>
      </c>
      <c r="M104" s="91">
        <v>22.070229000000001</v>
      </c>
      <c r="N104" s="91">
        <v>83.214517999999998</v>
      </c>
      <c r="O104" s="90">
        <v>1</v>
      </c>
    </row>
    <row r="105" spans="2:15" ht="15" customHeight="1">
      <c r="B105" s="90">
        <v>29</v>
      </c>
      <c r="C105" s="91" t="s">
        <v>98</v>
      </c>
      <c r="D105" s="91" t="s">
        <v>97</v>
      </c>
      <c r="E105" s="90">
        <v>1</v>
      </c>
      <c r="F105" s="90">
        <v>4</v>
      </c>
      <c r="G105" s="90"/>
      <c r="H105" s="90">
        <v>1</v>
      </c>
      <c r="I105" s="92">
        <v>0.02</v>
      </c>
      <c r="J105" s="92">
        <v>1.2E-2</v>
      </c>
      <c r="K105" s="93">
        <f t="shared" si="0"/>
        <v>6.3157894736842106</v>
      </c>
      <c r="L105" s="94">
        <v>1</v>
      </c>
      <c r="M105" s="91">
        <v>22.070302000000002</v>
      </c>
      <c r="N105" s="91">
        <v>83.215118000000004</v>
      </c>
      <c r="O105" s="90">
        <v>1</v>
      </c>
    </row>
    <row r="106" spans="2:15" ht="15" customHeight="1">
      <c r="B106" s="90">
        <v>30</v>
      </c>
      <c r="C106" s="91" t="s">
        <v>98</v>
      </c>
      <c r="D106" s="91" t="s">
        <v>97</v>
      </c>
      <c r="E106" s="90">
        <v>1</v>
      </c>
      <c r="F106" s="90">
        <v>4</v>
      </c>
      <c r="G106" s="90"/>
      <c r="H106" s="90">
        <v>1</v>
      </c>
      <c r="I106" s="92">
        <v>0.02</v>
      </c>
      <c r="J106" s="92">
        <v>1.2E-2</v>
      </c>
      <c r="K106" s="93">
        <f t="shared" si="0"/>
        <v>6.3157894736842106</v>
      </c>
      <c r="L106" s="94">
        <v>1</v>
      </c>
      <c r="M106" s="91">
        <v>22.100982999999999</v>
      </c>
      <c r="N106" s="91">
        <v>83.222997000000007</v>
      </c>
      <c r="O106" s="90">
        <v>1</v>
      </c>
    </row>
    <row r="107" spans="2:15" ht="15" customHeight="1">
      <c r="B107" s="90">
        <v>31</v>
      </c>
      <c r="C107" s="91" t="s">
        <v>98</v>
      </c>
      <c r="D107" s="91" t="s">
        <v>97</v>
      </c>
      <c r="E107" s="90">
        <v>1</v>
      </c>
      <c r="F107" s="90">
        <v>4</v>
      </c>
      <c r="G107" s="90"/>
      <c r="H107" s="90">
        <v>1</v>
      </c>
      <c r="I107" s="92">
        <v>0.02</v>
      </c>
      <c r="J107" s="92">
        <v>1.2E-2</v>
      </c>
      <c r="K107" s="93">
        <f t="shared" si="0"/>
        <v>6.3157894736842106</v>
      </c>
      <c r="L107" s="94">
        <v>1</v>
      </c>
      <c r="M107" s="91">
        <v>22.103106</v>
      </c>
      <c r="N107" s="91">
        <v>83.226307000000006</v>
      </c>
      <c r="O107" s="90">
        <v>1</v>
      </c>
    </row>
    <row r="108" spans="2:15" ht="15" customHeight="1">
      <c r="B108" s="90">
        <v>32</v>
      </c>
      <c r="C108" s="91" t="s">
        <v>98</v>
      </c>
      <c r="D108" s="91" t="s">
        <v>97</v>
      </c>
      <c r="E108" s="90">
        <v>1</v>
      </c>
      <c r="F108" s="90">
        <v>4</v>
      </c>
      <c r="G108" s="90"/>
      <c r="H108" s="90">
        <v>1</v>
      </c>
      <c r="I108" s="92">
        <v>0.02</v>
      </c>
      <c r="J108" s="92">
        <v>1.2E-2</v>
      </c>
      <c r="K108" s="93">
        <f t="shared" si="0"/>
        <v>6.3157894736842106</v>
      </c>
      <c r="L108" s="94">
        <v>1</v>
      </c>
      <c r="M108" s="91">
        <v>22.103497999999998</v>
      </c>
      <c r="N108" s="91">
        <v>83.228234</v>
      </c>
      <c r="O108" s="90">
        <v>1</v>
      </c>
    </row>
    <row r="109" spans="2:15" ht="15" customHeight="1">
      <c r="B109" s="90">
        <v>33</v>
      </c>
      <c r="C109" s="91" t="s">
        <v>98</v>
      </c>
      <c r="D109" s="91" t="s">
        <v>97</v>
      </c>
      <c r="E109" s="90">
        <v>1</v>
      </c>
      <c r="F109" s="90">
        <v>4</v>
      </c>
      <c r="G109" s="90"/>
      <c r="H109" s="90">
        <v>1</v>
      </c>
      <c r="I109" s="92">
        <v>0.02</v>
      </c>
      <c r="J109" s="92">
        <v>1.2E-2</v>
      </c>
      <c r="K109" s="93">
        <f t="shared" si="0"/>
        <v>6.3157894736842106</v>
      </c>
      <c r="L109" s="94">
        <v>1</v>
      </c>
      <c r="M109" s="91">
        <v>22.102384000000001</v>
      </c>
      <c r="N109" s="91">
        <v>83.230557000000005</v>
      </c>
      <c r="O109" s="90">
        <v>1</v>
      </c>
    </row>
    <row r="110" spans="2:15" ht="15" customHeight="1">
      <c r="B110" s="90">
        <v>34</v>
      </c>
      <c r="C110" s="91" t="s">
        <v>98</v>
      </c>
      <c r="D110" s="91" t="s">
        <v>97</v>
      </c>
      <c r="E110" s="90">
        <v>1</v>
      </c>
      <c r="F110" s="90">
        <v>4</v>
      </c>
      <c r="G110" s="90"/>
      <c r="H110" s="90">
        <v>1</v>
      </c>
      <c r="I110" s="92">
        <v>0.02</v>
      </c>
      <c r="J110" s="92">
        <v>1.2E-2</v>
      </c>
      <c r="K110" s="93">
        <f t="shared" si="0"/>
        <v>6.3157894736842106</v>
      </c>
      <c r="L110" s="94">
        <v>1</v>
      </c>
      <c r="M110" s="91">
        <v>22.101814999999998</v>
      </c>
      <c r="N110" s="91">
        <v>83.232139000000004</v>
      </c>
      <c r="O110" s="90">
        <v>1</v>
      </c>
    </row>
    <row r="111" spans="2:15" ht="15" customHeight="1">
      <c r="B111" s="90">
        <v>35</v>
      </c>
      <c r="C111" s="91" t="s">
        <v>98</v>
      </c>
      <c r="D111" s="91" t="s">
        <v>97</v>
      </c>
      <c r="E111" s="90">
        <v>1</v>
      </c>
      <c r="F111" s="90">
        <v>4</v>
      </c>
      <c r="G111" s="90"/>
      <c r="H111" s="90">
        <v>1</v>
      </c>
      <c r="I111" s="92">
        <v>0.02</v>
      </c>
      <c r="J111" s="92">
        <v>1.2E-2</v>
      </c>
      <c r="K111" s="93">
        <f t="shared" si="0"/>
        <v>6.3157894736842106</v>
      </c>
      <c r="L111" s="94">
        <v>1</v>
      </c>
      <c r="M111" s="91">
        <v>22.102301000000001</v>
      </c>
      <c r="N111" s="91">
        <v>83.233952000000002</v>
      </c>
      <c r="O111" s="90">
        <v>1</v>
      </c>
    </row>
    <row r="112" spans="2:15" ht="15" customHeight="1">
      <c r="B112" s="90">
        <v>36</v>
      </c>
      <c r="C112" s="91" t="s">
        <v>98</v>
      </c>
      <c r="D112" s="91" t="s">
        <v>97</v>
      </c>
      <c r="E112" s="90">
        <v>1</v>
      </c>
      <c r="F112" s="90">
        <v>4</v>
      </c>
      <c r="G112" s="90"/>
      <c r="H112" s="90">
        <v>1</v>
      </c>
      <c r="I112" s="92">
        <v>0.02</v>
      </c>
      <c r="J112" s="92">
        <v>1.2E-2</v>
      </c>
      <c r="K112" s="93">
        <f t="shared" si="0"/>
        <v>6.3157894736842106</v>
      </c>
      <c r="L112" s="94">
        <v>1</v>
      </c>
      <c r="M112" s="91">
        <v>22.102931000000002</v>
      </c>
      <c r="N112" s="91">
        <v>83.235684000000006</v>
      </c>
      <c r="O112" s="90">
        <v>1</v>
      </c>
    </row>
    <row r="113" spans="2:15" ht="15" customHeight="1">
      <c r="B113" s="90">
        <v>37</v>
      </c>
      <c r="C113" s="91" t="s">
        <v>98</v>
      </c>
      <c r="D113" s="91" t="s">
        <v>97</v>
      </c>
      <c r="E113" s="90">
        <v>1</v>
      </c>
      <c r="F113" s="90">
        <v>4</v>
      </c>
      <c r="G113" s="90"/>
      <c r="H113" s="90">
        <v>1</v>
      </c>
      <c r="I113" s="92">
        <v>0.02</v>
      </c>
      <c r="J113" s="92">
        <v>1.2E-2</v>
      </c>
      <c r="K113" s="93">
        <f t="shared" si="0"/>
        <v>6.3157894736842106</v>
      </c>
      <c r="L113" s="94">
        <v>1</v>
      </c>
      <c r="M113" s="91">
        <v>22.103577999999999</v>
      </c>
      <c r="N113" s="91">
        <v>83.223837000000003</v>
      </c>
      <c r="O113" s="90">
        <v>1</v>
      </c>
    </row>
    <row r="114" spans="2:15" ht="15" customHeight="1">
      <c r="B114" s="90">
        <v>38</v>
      </c>
      <c r="C114" s="91" t="s">
        <v>96</v>
      </c>
      <c r="D114" s="91" t="s">
        <v>97</v>
      </c>
      <c r="E114" s="90">
        <v>1</v>
      </c>
      <c r="F114" s="90">
        <v>5</v>
      </c>
      <c r="G114" s="90"/>
      <c r="H114" s="90">
        <v>1.5</v>
      </c>
      <c r="I114" s="92">
        <v>4.0030000000000003E-2</v>
      </c>
      <c r="J114" s="92">
        <v>3.2079999999999997E-2</v>
      </c>
      <c r="K114" s="93">
        <f t="shared" si="0"/>
        <v>16.884210526315787</v>
      </c>
      <c r="L114" s="94">
        <v>20.437000000000001</v>
      </c>
      <c r="M114" s="91">
        <v>22.104827</v>
      </c>
      <c r="N114" s="91">
        <v>83.241035999999994</v>
      </c>
      <c r="O114" s="90">
        <v>1</v>
      </c>
    </row>
    <row r="115" spans="2:15" ht="15" customHeight="1">
      <c r="B115" s="90">
        <v>39</v>
      </c>
      <c r="C115" s="91" t="s">
        <v>96</v>
      </c>
      <c r="D115" s="91" t="s">
        <v>97</v>
      </c>
      <c r="E115" s="90">
        <v>1</v>
      </c>
      <c r="F115" s="90">
        <v>5</v>
      </c>
      <c r="G115" s="90"/>
      <c r="H115" s="90">
        <v>1.5</v>
      </c>
      <c r="I115" s="92">
        <v>4.0030000000000003E-2</v>
      </c>
      <c r="J115" s="92">
        <v>3.2079999999999997E-2</v>
      </c>
      <c r="K115" s="93">
        <f t="shared" si="0"/>
        <v>16.884210526315787</v>
      </c>
      <c r="L115" s="94">
        <v>20.437000000000001</v>
      </c>
      <c r="M115" s="91">
        <v>22.103621</v>
      </c>
      <c r="N115" s="91">
        <v>83.239427000000006</v>
      </c>
      <c r="O115" s="90">
        <v>1</v>
      </c>
    </row>
    <row r="116" spans="2:15" ht="15" customHeight="1">
      <c r="B116" s="90">
        <v>40</v>
      </c>
      <c r="C116" s="91" t="s">
        <v>96</v>
      </c>
      <c r="D116" s="91" t="s">
        <v>97</v>
      </c>
      <c r="E116" s="90">
        <v>1</v>
      </c>
      <c r="F116" s="90">
        <v>5</v>
      </c>
      <c r="G116" s="90"/>
      <c r="H116" s="90">
        <v>1.5</v>
      </c>
      <c r="I116" s="92">
        <v>4.0030000000000003E-2</v>
      </c>
      <c r="J116" s="92">
        <v>3.2079999999999997E-2</v>
      </c>
      <c r="K116" s="93">
        <f t="shared" si="0"/>
        <v>16.884210526315787</v>
      </c>
      <c r="L116" s="94">
        <v>20.437000000000001</v>
      </c>
      <c r="M116" s="91">
        <v>22.104099999999999</v>
      </c>
      <c r="N116" s="91">
        <v>83.237782999999993</v>
      </c>
      <c r="O116" s="90">
        <v>1</v>
      </c>
    </row>
    <row r="117" spans="2:15" ht="15" customHeight="1">
      <c r="B117" s="90">
        <v>41</v>
      </c>
      <c r="C117" s="91" t="s">
        <v>96</v>
      </c>
      <c r="D117" s="91" t="s">
        <v>97</v>
      </c>
      <c r="E117" s="90">
        <v>1</v>
      </c>
      <c r="F117" s="90">
        <v>5</v>
      </c>
      <c r="G117" s="90"/>
      <c r="H117" s="90">
        <v>1.5</v>
      </c>
      <c r="I117" s="92">
        <v>4.0030000000000003E-2</v>
      </c>
      <c r="J117" s="92">
        <v>3.2079999999999997E-2</v>
      </c>
      <c r="K117" s="93">
        <f t="shared" si="0"/>
        <v>16.884210526315787</v>
      </c>
      <c r="L117" s="94">
        <v>20.437000000000001</v>
      </c>
      <c r="M117" s="91">
        <v>22.105333000000002</v>
      </c>
      <c r="N117" s="91">
        <v>83.242479000000003</v>
      </c>
      <c r="O117" s="90">
        <v>1</v>
      </c>
    </row>
    <row r="118" spans="2:15" ht="15" customHeight="1">
      <c r="B118" s="90">
        <v>42</v>
      </c>
      <c r="C118" s="91" t="s">
        <v>96</v>
      </c>
      <c r="D118" s="91" t="s">
        <v>97</v>
      </c>
      <c r="E118" s="90">
        <v>1</v>
      </c>
      <c r="F118" s="90">
        <v>5</v>
      </c>
      <c r="G118" s="90"/>
      <c r="H118" s="90">
        <v>1.5</v>
      </c>
      <c r="I118" s="92">
        <v>4.0030000000000003E-2</v>
      </c>
      <c r="J118" s="92">
        <v>3.2079999999999997E-2</v>
      </c>
      <c r="K118" s="93">
        <f t="shared" si="0"/>
        <v>16.884210526315787</v>
      </c>
      <c r="L118" s="94">
        <v>20.437000000000001</v>
      </c>
      <c r="M118" s="91">
        <v>22.104797000000001</v>
      </c>
      <c r="N118" s="91">
        <v>83.243368000000004</v>
      </c>
      <c r="O118" s="90">
        <v>1</v>
      </c>
    </row>
    <row r="119" spans="2:15" ht="15" customHeight="1">
      <c r="B119" s="90">
        <v>43</v>
      </c>
      <c r="C119" s="91" t="s">
        <v>96</v>
      </c>
      <c r="D119" s="91" t="s">
        <v>97</v>
      </c>
      <c r="E119" s="90">
        <v>1</v>
      </c>
      <c r="F119" s="90">
        <v>5</v>
      </c>
      <c r="G119" s="90"/>
      <c r="H119" s="90">
        <v>1.5</v>
      </c>
      <c r="I119" s="92">
        <v>4.0030000000000003E-2</v>
      </c>
      <c r="J119" s="92">
        <v>3.2079999999999997E-2</v>
      </c>
      <c r="K119" s="93">
        <f t="shared" si="0"/>
        <v>16.884210526315787</v>
      </c>
      <c r="L119" s="94">
        <v>20.437000000000001</v>
      </c>
      <c r="M119" s="91">
        <v>22.103435000000001</v>
      </c>
      <c r="N119" s="91">
        <v>83.244764000000004</v>
      </c>
      <c r="O119" s="90">
        <v>1</v>
      </c>
    </row>
    <row r="120" spans="2:15" ht="15" customHeight="1">
      <c r="B120" s="90">
        <v>44</v>
      </c>
      <c r="C120" s="91" t="s">
        <v>96</v>
      </c>
      <c r="D120" s="91" t="s">
        <v>97</v>
      </c>
      <c r="E120" s="90">
        <v>1</v>
      </c>
      <c r="F120" s="90">
        <v>5</v>
      </c>
      <c r="G120" s="90"/>
      <c r="H120" s="90">
        <v>1.5</v>
      </c>
      <c r="I120" s="92">
        <v>4.0030000000000003E-2</v>
      </c>
      <c r="J120" s="92">
        <v>3.2079999999999997E-2</v>
      </c>
      <c r="K120" s="93">
        <f t="shared" si="0"/>
        <v>16.884210526315787</v>
      </c>
      <c r="L120" s="94">
        <v>20.437000000000001</v>
      </c>
      <c r="M120" s="91">
        <v>22.101925000000001</v>
      </c>
      <c r="N120" s="91">
        <v>83.239205999999996</v>
      </c>
      <c r="O120" s="90">
        <v>1</v>
      </c>
    </row>
    <row r="121" spans="2:15" ht="15" customHeight="1">
      <c r="B121" s="90">
        <v>45</v>
      </c>
      <c r="C121" s="91" t="s">
        <v>96</v>
      </c>
      <c r="D121" s="91" t="s">
        <v>97</v>
      </c>
      <c r="E121" s="90">
        <v>1</v>
      </c>
      <c r="F121" s="90">
        <v>5</v>
      </c>
      <c r="G121" s="90"/>
      <c r="H121" s="90">
        <v>1.5</v>
      </c>
      <c r="I121" s="92">
        <v>4.0030000000000003E-2</v>
      </c>
      <c r="J121" s="92">
        <v>3.2079999999999997E-2</v>
      </c>
      <c r="K121" s="93">
        <f t="shared" si="0"/>
        <v>16.884210526315787</v>
      </c>
      <c r="L121" s="94">
        <v>20.437000000000001</v>
      </c>
      <c r="M121" s="91">
        <v>22.103961999999999</v>
      </c>
      <c r="N121" s="91">
        <v>83.240699000000006</v>
      </c>
      <c r="O121" s="90">
        <v>1</v>
      </c>
    </row>
    <row r="122" spans="2:15" ht="15" customHeight="1">
      <c r="B122" s="90">
        <v>46</v>
      </c>
      <c r="C122" s="91" t="s">
        <v>96</v>
      </c>
      <c r="D122" s="91" t="s">
        <v>97</v>
      </c>
      <c r="E122" s="90">
        <v>1</v>
      </c>
      <c r="F122" s="90">
        <v>5</v>
      </c>
      <c r="G122" s="90"/>
      <c r="H122" s="90">
        <v>1.5</v>
      </c>
      <c r="I122" s="92">
        <v>4.0030000000000003E-2</v>
      </c>
      <c r="J122" s="92">
        <v>3.2079999999999997E-2</v>
      </c>
      <c r="K122" s="93">
        <f t="shared" si="0"/>
        <v>16.884210526315787</v>
      </c>
      <c r="L122" s="94">
        <v>20.437000000000001</v>
      </c>
      <c r="M122" s="91">
        <v>22.104621999999999</v>
      </c>
      <c r="N122" s="91">
        <v>83.240182000000004</v>
      </c>
      <c r="O122" s="90">
        <v>1</v>
      </c>
    </row>
    <row r="123" spans="2:15" ht="15" customHeight="1">
      <c r="B123" s="90">
        <v>47</v>
      </c>
      <c r="C123" s="91" t="s">
        <v>96</v>
      </c>
      <c r="D123" s="91" t="s">
        <v>97</v>
      </c>
      <c r="E123" s="90">
        <v>1</v>
      </c>
      <c r="F123" s="90">
        <v>5</v>
      </c>
      <c r="G123" s="90"/>
      <c r="H123" s="90">
        <v>1.5</v>
      </c>
      <c r="I123" s="92">
        <v>4.0030000000000003E-2</v>
      </c>
      <c r="J123" s="92">
        <v>3.2079999999999997E-2</v>
      </c>
      <c r="K123" s="93">
        <f t="shared" si="0"/>
        <v>16.884210526315787</v>
      </c>
      <c r="L123" s="94">
        <v>20.437000000000001</v>
      </c>
      <c r="M123" s="91">
        <v>22.101223999999998</v>
      </c>
      <c r="N123" s="91">
        <v>83.245118000000005</v>
      </c>
      <c r="O123" s="90">
        <v>1</v>
      </c>
    </row>
    <row r="124" spans="2:15" ht="15" customHeight="1">
      <c r="B124" s="90">
        <v>48</v>
      </c>
      <c r="C124" s="91" t="s">
        <v>99</v>
      </c>
      <c r="D124" s="91" t="s">
        <v>97</v>
      </c>
      <c r="E124" s="90">
        <v>1</v>
      </c>
      <c r="F124" s="90">
        <v>250</v>
      </c>
      <c r="G124" s="90"/>
      <c r="H124" s="90">
        <v>3</v>
      </c>
      <c r="I124" s="92">
        <v>10</v>
      </c>
      <c r="J124" s="92">
        <v>7.0493600000000001</v>
      </c>
      <c r="K124" s="93">
        <f t="shared" si="0"/>
        <v>3710.1894736842105</v>
      </c>
      <c r="L124" s="94">
        <v>26.866</v>
      </c>
      <c r="M124" s="91">
        <v>22.089661</v>
      </c>
      <c r="N124" s="91">
        <v>83.239208000000005</v>
      </c>
      <c r="O124" s="90">
        <v>5</v>
      </c>
    </row>
    <row r="125" spans="2:15" ht="15" customHeight="1">
      <c r="B125" s="90">
        <v>49</v>
      </c>
      <c r="C125" s="91" t="s">
        <v>100</v>
      </c>
      <c r="D125" s="91" t="s">
        <v>97</v>
      </c>
      <c r="E125" s="90">
        <v>1</v>
      </c>
      <c r="F125" s="90">
        <v>60</v>
      </c>
      <c r="G125" s="90">
        <v>65</v>
      </c>
      <c r="H125" s="90">
        <v>3</v>
      </c>
      <c r="I125" s="92">
        <v>8.3520000000000003</v>
      </c>
      <c r="J125" s="92">
        <v>7.60032</v>
      </c>
      <c r="K125" s="93">
        <f t="shared" si="0"/>
        <v>4000.1684210526314</v>
      </c>
      <c r="L125" s="94">
        <v>1.214</v>
      </c>
      <c r="M125" s="91">
        <v>22.099644000000001</v>
      </c>
      <c r="N125" s="91">
        <v>83.237081000000003</v>
      </c>
      <c r="O125" s="90">
        <v>7</v>
      </c>
    </row>
    <row r="126" spans="2:15" ht="15" customHeight="1">
      <c r="B126" s="90">
        <v>50</v>
      </c>
      <c r="C126" s="91" t="s">
        <v>101</v>
      </c>
      <c r="D126" s="91" t="s">
        <v>97</v>
      </c>
      <c r="E126" s="90">
        <v>1</v>
      </c>
      <c r="F126" s="90">
        <v>15</v>
      </c>
      <c r="G126" s="90"/>
      <c r="H126" s="90">
        <v>2</v>
      </c>
      <c r="I126" s="92">
        <v>15</v>
      </c>
      <c r="J126" s="92">
        <v>7</v>
      </c>
      <c r="K126" s="93">
        <f t="shared" si="0"/>
        <v>3684.2105263157896</v>
      </c>
      <c r="L126" s="94">
        <v>26.866</v>
      </c>
      <c r="M126" s="91">
        <v>22.075827</v>
      </c>
      <c r="N126" s="91">
        <v>83.236813999999995</v>
      </c>
      <c r="O126" s="90">
        <v>7</v>
      </c>
    </row>
    <row r="127" spans="2:15" ht="15" customHeight="1">
      <c r="B127" s="90">
        <v>51</v>
      </c>
      <c r="C127" s="91" t="s">
        <v>102</v>
      </c>
      <c r="D127" s="91" t="s">
        <v>103</v>
      </c>
      <c r="E127" s="90">
        <v>1</v>
      </c>
      <c r="F127" s="90">
        <f>L127*125</f>
        <v>59.125</v>
      </c>
      <c r="G127" s="90">
        <f>L127*100</f>
        <v>47.3</v>
      </c>
      <c r="H127" s="90"/>
      <c r="I127" s="92">
        <v>0.14000000000000001</v>
      </c>
      <c r="J127" s="92">
        <v>0.1358</v>
      </c>
      <c r="K127" s="93">
        <f t="shared" si="0"/>
        <v>71.473684210526315</v>
      </c>
      <c r="L127" s="94">
        <v>0.47299999999999998</v>
      </c>
      <c r="M127" s="91">
        <v>22.075827</v>
      </c>
      <c r="N127" s="91">
        <v>83.232228000000006</v>
      </c>
      <c r="O127" s="90">
        <v>1</v>
      </c>
    </row>
    <row r="128" spans="2:15" ht="15" customHeight="1">
      <c r="B128" s="90">
        <v>52</v>
      </c>
      <c r="C128" s="91" t="s">
        <v>102</v>
      </c>
      <c r="D128" s="91" t="s">
        <v>104</v>
      </c>
      <c r="E128" s="90">
        <v>1</v>
      </c>
      <c r="F128" s="90">
        <f t="shared" ref="F128:F176" si="1">L128*125</f>
        <v>59.125</v>
      </c>
      <c r="G128" s="90">
        <f t="shared" ref="G128:G176" si="2">L128*100</f>
        <v>47.3</v>
      </c>
      <c r="H128" s="90"/>
      <c r="I128" s="92">
        <v>0.23649999999999999</v>
      </c>
      <c r="J128" s="92">
        <v>0.22941</v>
      </c>
      <c r="K128" s="93">
        <f t="shared" si="0"/>
        <v>120.7421052631579</v>
      </c>
      <c r="L128" s="94">
        <v>0.47299999999999998</v>
      </c>
      <c r="M128" s="91">
        <v>22.070802</v>
      </c>
      <c r="N128" s="91">
        <v>83.232228000000006</v>
      </c>
      <c r="O128" s="90">
        <v>1</v>
      </c>
    </row>
    <row r="129" spans="2:15" ht="15" customHeight="1">
      <c r="B129" s="90">
        <v>53</v>
      </c>
      <c r="C129" s="91" t="s">
        <v>102</v>
      </c>
      <c r="D129" s="91" t="s">
        <v>105</v>
      </c>
      <c r="E129" s="90">
        <v>1</v>
      </c>
      <c r="F129" s="90">
        <f t="shared" si="1"/>
        <v>36.875</v>
      </c>
      <c r="G129" s="90">
        <f t="shared" si="2"/>
        <v>29.5</v>
      </c>
      <c r="H129" s="90"/>
      <c r="I129" s="92">
        <v>0.12</v>
      </c>
      <c r="J129" s="92">
        <v>0.1164</v>
      </c>
      <c r="K129" s="93">
        <f t="shared" si="0"/>
        <v>61.263157894736842</v>
      </c>
      <c r="L129" s="94">
        <v>0.29499999999999998</v>
      </c>
      <c r="M129" s="91">
        <v>22.070588000000001</v>
      </c>
      <c r="N129" s="91">
        <v>83.227739</v>
      </c>
      <c r="O129" s="90">
        <v>1</v>
      </c>
    </row>
    <row r="130" spans="2:15" ht="15" customHeight="1">
      <c r="B130" s="90">
        <v>54</v>
      </c>
      <c r="C130" s="91" t="s">
        <v>102</v>
      </c>
      <c r="D130" s="91" t="s">
        <v>106</v>
      </c>
      <c r="E130" s="90">
        <v>1</v>
      </c>
      <c r="F130" s="90">
        <f t="shared" si="1"/>
        <v>25.25</v>
      </c>
      <c r="G130" s="90">
        <f t="shared" si="2"/>
        <v>20.200000000000003</v>
      </c>
      <c r="H130" s="90"/>
      <c r="I130" s="92">
        <v>0.14749999999999999</v>
      </c>
      <c r="J130" s="92">
        <v>0.14308000000000001</v>
      </c>
      <c r="K130" s="93">
        <f t="shared" si="0"/>
        <v>75.305263157894743</v>
      </c>
      <c r="L130" s="94">
        <v>0.20200000000000001</v>
      </c>
      <c r="M130" s="91">
        <v>22.070679999999999</v>
      </c>
      <c r="N130" s="91">
        <v>83.225724</v>
      </c>
      <c r="O130" s="90">
        <v>1</v>
      </c>
    </row>
    <row r="131" spans="2:15" ht="15" customHeight="1">
      <c r="B131" s="90">
        <v>55</v>
      </c>
      <c r="C131" s="91" t="s">
        <v>102</v>
      </c>
      <c r="D131" s="91" t="s">
        <v>106</v>
      </c>
      <c r="E131" s="90">
        <v>1</v>
      </c>
      <c r="F131" s="90">
        <f t="shared" si="1"/>
        <v>59.75</v>
      </c>
      <c r="G131" s="90">
        <f t="shared" si="2"/>
        <v>47.8</v>
      </c>
      <c r="H131" s="90"/>
      <c r="I131" s="92">
        <v>0.10100000000000001</v>
      </c>
      <c r="J131" s="92">
        <v>9.7970000000000002E-2</v>
      </c>
      <c r="K131" s="93">
        <f t="shared" si="0"/>
        <v>51.56315789473684</v>
      </c>
      <c r="L131" s="94">
        <v>0.47799999999999998</v>
      </c>
      <c r="M131" s="91">
        <v>22.077729000000001</v>
      </c>
      <c r="N131" s="91">
        <v>83.220224999999999</v>
      </c>
      <c r="O131" s="90">
        <v>0</v>
      </c>
    </row>
    <row r="132" spans="2:15" ht="15" customHeight="1">
      <c r="B132" s="90">
        <v>56</v>
      </c>
      <c r="C132" s="91" t="s">
        <v>102</v>
      </c>
      <c r="D132" s="91" t="s">
        <v>107</v>
      </c>
      <c r="E132" s="90">
        <v>1</v>
      </c>
      <c r="F132" s="90">
        <f t="shared" si="1"/>
        <v>210.5</v>
      </c>
      <c r="G132" s="90">
        <f t="shared" si="2"/>
        <v>168.4</v>
      </c>
      <c r="H132" s="90"/>
      <c r="I132" s="92">
        <v>0.23899999999999999</v>
      </c>
      <c r="J132" s="92">
        <v>0.23183000000000001</v>
      </c>
      <c r="K132" s="93">
        <f t="shared" si="0"/>
        <v>122.01578947368421</v>
      </c>
      <c r="L132" s="94">
        <v>1.6839999999999999</v>
      </c>
      <c r="M132" s="91">
        <v>22.073468999999999</v>
      </c>
      <c r="N132" s="91">
        <v>83.214472000000001</v>
      </c>
      <c r="O132" s="90">
        <v>1</v>
      </c>
    </row>
    <row r="133" spans="2:15" ht="15" customHeight="1">
      <c r="B133" s="90">
        <v>57</v>
      </c>
      <c r="C133" s="91" t="s">
        <v>102</v>
      </c>
      <c r="D133" s="91" t="s">
        <v>108</v>
      </c>
      <c r="E133" s="90">
        <v>1</v>
      </c>
      <c r="F133" s="90">
        <f t="shared" si="1"/>
        <v>84.5</v>
      </c>
      <c r="G133" s="90">
        <f t="shared" si="2"/>
        <v>67.600000000000009</v>
      </c>
      <c r="H133" s="90"/>
      <c r="I133" s="92">
        <v>0.54</v>
      </c>
      <c r="J133" s="92">
        <v>0.52380000000000004</v>
      </c>
      <c r="K133" s="93">
        <f t="shared" si="0"/>
        <v>275.68421052631584</v>
      </c>
      <c r="L133" s="94">
        <v>0.67600000000000005</v>
      </c>
      <c r="M133" s="91">
        <v>22.070668000000001</v>
      </c>
      <c r="N133" s="91">
        <v>83.232393999999999</v>
      </c>
      <c r="O133" s="90">
        <v>1</v>
      </c>
    </row>
    <row r="134" spans="2:15" ht="15" customHeight="1">
      <c r="B134" s="90">
        <v>58</v>
      </c>
      <c r="C134" s="91" t="s">
        <v>102</v>
      </c>
      <c r="D134" s="91" t="s">
        <v>109</v>
      </c>
      <c r="E134" s="90">
        <v>1</v>
      </c>
      <c r="F134" s="90">
        <f t="shared" si="1"/>
        <v>50.625</v>
      </c>
      <c r="G134" s="90">
        <f t="shared" si="2"/>
        <v>40.5</v>
      </c>
      <c r="H134" s="90"/>
      <c r="I134" s="92">
        <v>0.33800000000000002</v>
      </c>
      <c r="J134" s="92">
        <v>0.32785999999999998</v>
      </c>
      <c r="K134" s="93">
        <f t="shared" si="0"/>
        <v>172.55789473684209</v>
      </c>
      <c r="L134" s="94">
        <v>0.40500000000000003</v>
      </c>
      <c r="M134" s="91">
        <v>22.078078999999999</v>
      </c>
      <c r="N134" s="91">
        <v>83.234126000000003</v>
      </c>
      <c r="O134" s="90">
        <v>1</v>
      </c>
    </row>
    <row r="135" spans="2:15" ht="15" customHeight="1">
      <c r="B135" s="90">
        <v>59</v>
      </c>
      <c r="C135" s="91" t="s">
        <v>102</v>
      </c>
      <c r="D135" s="91" t="s">
        <v>110</v>
      </c>
      <c r="E135" s="90">
        <v>1</v>
      </c>
      <c r="F135" s="90">
        <f t="shared" si="1"/>
        <v>220.5</v>
      </c>
      <c r="G135" s="90">
        <f t="shared" si="2"/>
        <v>176.4</v>
      </c>
      <c r="H135" s="90"/>
      <c r="I135" s="92">
        <v>0.20250000000000001</v>
      </c>
      <c r="J135" s="92">
        <v>0.19642999999999999</v>
      </c>
      <c r="K135" s="93">
        <f t="shared" si="0"/>
        <v>103.38421052631578</v>
      </c>
      <c r="L135" s="94">
        <v>1.764</v>
      </c>
      <c r="M135" s="91">
        <v>22.080164</v>
      </c>
      <c r="N135" s="91">
        <v>83.221862999999999</v>
      </c>
      <c r="O135" s="90">
        <v>1</v>
      </c>
    </row>
    <row r="136" spans="2:15" ht="15" customHeight="1">
      <c r="B136" s="90">
        <v>60</v>
      </c>
      <c r="C136" s="91" t="s">
        <v>102</v>
      </c>
      <c r="D136" s="91" t="s">
        <v>111</v>
      </c>
      <c r="E136" s="90">
        <v>1</v>
      </c>
      <c r="F136" s="90">
        <f t="shared" si="1"/>
        <v>55.125</v>
      </c>
      <c r="G136" s="90">
        <f t="shared" si="2"/>
        <v>44.1</v>
      </c>
      <c r="H136" s="90"/>
      <c r="I136" s="92">
        <v>0.6</v>
      </c>
      <c r="J136" s="92">
        <v>0.58199999999999996</v>
      </c>
      <c r="K136" s="93">
        <f t="shared" si="0"/>
        <v>306.31578947368416</v>
      </c>
      <c r="L136" s="94">
        <v>0.441</v>
      </c>
      <c r="M136" s="91">
        <v>22.072997999999998</v>
      </c>
      <c r="N136" s="91">
        <v>83.236316000000002</v>
      </c>
      <c r="O136" s="90">
        <v>1</v>
      </c>
    </row>
    <row r="137" spans="2:15" ht="15" customHeight="1">
      <c r="B137" s="90">
        <v>61</v>
      </c>
      <c r="C137" s="91" t="s">
        <v>102</v>
      </c>
      <c r="D137" s="91" t="s">
        <v>112</v>
      </c>
      <c r="E137" s="90">
        <v>1</v>
      </c>
      <c r="F137" s="90">
        <f t="shared" si="1"/>
        <v>52.625</v>
      </c>
      <c r="G137" s="90">
        <f t="shared" si="2"/>
        <v>42.1</v>
      </c>
      <c r="H137" s="90"/>
      <c r="I137" s="92">
        <v>0.2205</v>
      </c>
      <c r="J137" s="92">
        <v>0.21389</v>
      </c>
      <c r="K137" s="93">
        <f t="shared" si="0"/>
        <v>112.57368421052631</v>
      </c>
      <c r="L137" s="94">
        <v>0.42099999999999999</v>
      </c>
      <c r="M137" s="91">
        <v>22.078647</v>
      </c>
      <c r="N137" s="91">
        <v>83.225960000000001</v>
      </c>
      <c r="O137" s="90">
        <v>1</v>
      </c>
    </row>
    <row r="138" spans="2:15" ht="15" customHeight="1">
      <c r="B138" s="90">
        <v>62</v>
      </c>
      <c r="C138" s="91" t="s">
        <v>102</v>
      </c>
      <c r="D138" s="91" t="s">
        <v>113</v>
      </c>
      <c r="E138" s="90">
        <v>1</v>
      </c>
      <c r="F138" s="90">
        <f t="shared" si="1"/>
        <v>192.375</v>
      </c>
      <c r="G138" s="90">
        <f t="shared" si="2"/>
        <v>153.9</v>
      </c>
      <c r="H138" s="90"/>
      <c r="I138" s="92">
        <v>0.21049999999999999</v>
      </c>
      <c r="J138" s="92">
        <v>0.20419000000000001</v>
      </c>
      <c r="K138" s="93">
        <f t="shared" si="0"/>
        <v>107.46842105263158</v>
      </c>
      <c r="L138" s="94">
        <v>1.5389999999999999</v>
      </c>
      <c r="M138" s="91">
        <v>22.093205999999999</v>
      </c>
      <c r="N138" s="91">
        <v>83.223603999999995</v>
      </c>
      <c r="O138" s="90">
        <v>1</v>
      </c>
    </row>
    <row r="139" spans="2:15" ht="15" customHeight="1">
      <c r="B139" s="90">
        <v>63</v>
      </c>
      <c r="C139" s="95" t="s">
        <v>114</v>
      </c>
      <c r="D139" s="91" t="s">
        <v>115</v>
      </c>
      <c r="E139" s="90">
        <v>1</v>
      </c>
      <c r="F139" s="90">
        <f t="shared" si="1"/>
        <v>101.125</v>
      </c>
      <c r="G139" s="90">
        <f t="shared" si="2"/>
        <v>80.900000000000006</v>
      </c>
      <c r="H139" s="90"/>
      <c r="I139" s="92">
        <v>0.40450000000000003</v>
      </c>
      <c r="J139" s="92">
        <v>0.39237</v>
      </c>
      <c r="K139" s="93">
        <f t="shared" si="0"/>
        <v>206.51052631578946</v>
      </c>
      <c r="L139" s="94">
        <v>0.80900000000000005</v>
      </c>
      <c r="M139" s="96">
        <v>22.098471</v>
      </c>
      <c r="N139" s="96">
        <v>83.233065999999994</v>
      </c>
      <c r="O139" s="90">
        <v>1</v>
      </c>
    </row>
    <row r="140" spans="2:15" ht="15" customHeight="1">
      <c r="B140" s="90">
        <v>64</v>
      </c>
      <c r="C140" s="95" t="s">
        <v>114</v>
      </c>
      <c r="D140" s="91" t="s">
        <v>116</v>
      </c>
      <c r="E140" s="90">
        <v>1</v>
      </c>
      <c r="F140" s="90">
        <f t="shared" si="1"/>
        <v>173.75</v>
      </c>
      <c r="G140" s="90">
        <f t="shared" si="2"/>
        <v>139</v>
      </c>
      <c r="H140" s="90"/>
      <c r="I140" s="92">
        <v>0.69499999999999995</v>
      </c>
      <c r="J140" s="92">
        <v>0.67415000000000003</v>
      </c>
      <c r="K140" s="93">
        <f t="shared" si="0"/>
        <v>354.81578947368422</v>
      </c>
      <c r="L140" s="94">
        <v>1.39</v>
      </c>
      <c r="M140" s="97">
        <v>22.091099</v>
      </c>
      <c r="N140" s="97">
        <v>83.231621000000004</v>
      </c>
      <c r="O140" s="90">
        <v>1</v>
      </c>
    </row>
    <row r="141" spans="2:15" ht="15" customHeight="1">
      <c r="B141" s="90">
        <v>65</v>
      </c>
      <c r="C141" s="95" t="s">
        <v>114</v>
      </c>
      <c r="D141" s="91" t="s">
        <v>117</v>
      </c>
      <c r="E141" s="90">
        <v>1</v>
      </c>
      <c r="F141" s="90">
        <f t="shared" si="1"/>
        <v>50.5</v>
      </c>
      <c r="G141" s="90">
        <f t="shared" si="2"/>
        <v>40.400000000000006</v>
      </c>
      <c r="H141" s="90"/>
      <c r="I141" s="92">
        <v>0.20200000000000001</v>
      </c>
      <c r="J141" s="92">
        <v>0.19594</v>
      </c>
      <c r="K141" s="93">
        <f t="shared" si="0"/>
        <v>103.12631578947368</v>
      </c>
      <c r="L141" s="94">
        <v>0.40400000000000003</v>
      </c>
      <c r="M141" s="97">
        <v>22.097335999999999</v>
      </c>
      <c r="N141" s="97">
        <v>83.237217000000001</v>
      </c>
      <c r="O141" s="90">
        <v>1</v>
      </c>
    </row>
    <row r="142" spans="2:15" ht="15" customHeight="1">
      <c r="B142" s="90">
        <v>66</v>
      </c>
      <c r="C142" s="95" t="s">
        <v>114</v>
      </c>
      <c r="D142" s="91" t="s">
        <v>118</v>
      </c>
      <c r="E142" s="90">
        <v>1</v>
      </c>
      <c r="F142" s="90">
        <f t="shared" si="1"/>
        <v>49.125</v>
      </c>
      <c r="G142" s="90">
        <f t="shared" si="2"/>
        <v>39.300000000000004</v>
      </c>
      <c r="H142" s="90"/>
      <c r="I142" s="92">
        <v>0.63998999999999995</v>
      </c>
      <c r="J142" s="92">
        <v>0.62078999999999995</v>
      </c>
      <c r="K142" s="93">
        <f t="shared" ref="K142:K205" si="3">J142/0.0019</f>
        <v>326.7315789473684</v>
      </c>
      <c r="L142" s="94">
        <v>0.39300000000000002</v>
      </c>
      <c r="M142" s="97">
        <v>22.098562000000001</v>
      </c>
      <c r="N142" s="97">
        <v>83.226915000000005</v>
      </c>
      <c r="O142" s="90">
        <v>1</v>
      </c>
    </row>
    <row r="143" spans="2:15" ht="15" customHeight="1">
      <c r="B143" s="90">
        <v>67</v>
      </c>
      <c r="C143" s="95" t="s">
        <v>114</v>
      </c>
      <c r="D143" s="91" t="s">
        <v>119</v>
      </c>
      <c r="E143" s="90">
        <v>1</v>
      </c>
      <c r="F143" s="90">
        <f t="shared" si="1"/>
        <v>179.125</v>
      </c>
      <c r="G143" s="90">
        <f t="shared" si="2"/>
        <v>143.30000000000001</v>
      </c>
      <c r="H143" s="90"/>
      <c r="I143" s="92">
        <v>0.64</v>
      </c>
      <c r="J143" s="92">
        <v>0.62080000000000002</v>
      </c>
      <c r="K143" s="93">
        <f t="shared" si="3"/>
        <v>326.73684210526318</v>
      </c>
      <c r="L143" s="94">
        <v>1.4330000000000001</v>
      </c>
      <c r="M143" s="97">
        <v>22.088522000000001</v>
      </c>
      <c r="N143" s="97">
        <v>83.226426000000004</v>
      </c>
      <c r="O143" s="90">
        <v>0</v>
      </c>
    </row>
    <row r="144" spans="2:15" ht="15" customHeight="1">
      <c r="B144" s="90">
        <v>68</v>
      </c>
      <c r="C144" s="95" t="s">
        <v>114</v>
      </c>
      <c r="D144" s="91" t="s">
        <v>120</v>
      </c>
      <c r="E144" s="90">
        <v>1</v>
      </c>
      <c r="F144" s="90">
        <f t="shared" si="1"/>
        <v>50.625</v>
      </c>
      <c r="G144" s="90">
        <f t="shared" si="2"/>
        <v>40.5</v>
      </c>
      <c r="H144" s="90"/>
      <c r="I144" s="92">
        <v>0.20250000000000001</v>
      </c>
      <c r="J144" s="92">
        <v>0.19642999999999999</v>
      </c>
      <c r="K144" s="93">
        <f t="shared" si="3"/>
        <v>103.38421052631578</v>
      </c>
      <c r="L144" s="94">
        <v>0.40500000000000003</v>
      </c>
      <c r="M144" s="97">
        <v>22.091487000000001</v>
      </c>
      <c r="N144" s="97">
        <v>83.234235999999996</v>
      </c>
      <c r="O144" s="90">
        <v>1</v>
      </c>
    </row>
    <row r="145" spans="2:15" ht="15" customHeight="1">
      <c r="B145" s="90">
        <v>69</v>
      </c>
      <c r="C145" s="95" t="s">
        <v>114</v>
      </c>
      <c r="D145" s="91" t="s">
        <v>121</v>
      </c>
      <c r="E145" s="90">
        <v>1</v>
      </c>
      <c r="F145" s="90">
        <f t="shared" si="1"/>
        <v>326.75</v>
      </c>
      <c r="G145" s="90">
        <f t="shared" si="2"/>
        <v>261.39999999999998</v>
      </c>
      <c r="H145" s="90"/>
      <c r="I145" s="92">
        <v>0.64</v>
      </c>
      <c r="J145" s="92">
        <v>0.62080000000000002</v>
      </c>
      <c r="K145" s="93">
        <f t="shared" si="3"/>
        <v>326.73684210526318</v>
      </c>
      <c r="L145" s="94">
        <v>2.6139999999999999</v>
      </c>
      <c r="M145" s="97">
        <v>22.097572</v>
      </c>
      <c r="N145" s="97">
        <v>83.243654000000006</v>
      </c>
      <c r="O145" s="90">
        <v>1</v>
      </c>
    </row>
    <row r="146" spans="2:15" ht="15" customHeight="1">
      <c r="B146" s="90">
        <v>70</v>
      </c>
      <c r="C146" s="95" t="s">
        <v>114</v>
      </c>
      <c r="D146" s="91" t="s">
        <v>122</v>
      </c>
      <c r="E146" s="90">
        <v>1</v>
      </c>
      <c r="F146" s="90">
        <f t="shared" si="1"/>
        <v>50.625</v>
      </c>
      <c r="G146" s="90">
        <f t="shared" si="2"/>
        <v>40.5</v>
      </c>
      <c r="H146" s="90"/>
      <c r="I146" s="92">
        <v>0.20250000000000001</v>
      </c>
      <c r="J146" s="92">
        <v>0.19642999999999999</v>
      </c>
      <c r="K146" s="93">
        <f t="shared" si="3"/>
        <v>103.38421052631578</v>
      </c>
      <c r="L146" s="94">
        <v>0.40500000000000003</v>
      </c>
      <c r="M146" s="97">
        <v>22.088757999999999</v>
      </c>
      <c r="N146" s="97">
        <v>83.231894999999994</v>
      </c>
      <c r="O146" s="90">
        <v>1</v>
      </c>
    </row>
    <row r="147" spans="2:15" ht="15" customHeight="1">
      <c r="B147" s="90">
        <v>71</v>
      </c>
      <c r="C147" s="95" t="s">
        <v>114</v>
      </c>
      <c r="D147" s="91" t="s">
        <v>123</v>
      </c>
      <c r="E147" s="90">
        <v>1</v>
      </c>
      <c r="F147" s="90">
        <f t="shared" si="1"/>
        <v>75.75</v>
      </c>
      <c r="G147" s="90">
        <f t="shared" si="2"/>
        <v>60.6</v>
      </c>
      <c r="H147" s="90"/>
      <c r="I147" s="92">
        <v>0.30299999999999999</v>
      </c>
      <c r="J147" s="92">
        <v>0.29391</v>
      </c>
      <c r="K147" s="93">
        <f t="shared" si="3"/>
        <v>154.68947368421053</v>
      </c>
      <c r="L147" s="94">
        <v>0.60599999999999998</v>
      </c>
      <c r="M147" s="97">
        <v>22.088963</v>
      </c>
      <c r="N147" s="97">
        <v>83.228039999999993</v>
      </c>
      <c r="O147" s="90">
        <v>1</v>
      </c>
    </row>
    <row r="148" spans="2:15" ht="15" customHeight="1">
      <c r="B148" s="90">
        <v>72</v>
      </c>
      <c r="C148" s="95" t="s">
        <v>114</v>
      </c>
      <c r="D148" s="91" t="s">
        <v>124</v>
      </c>
      <c r="E148" s="90">
        <v>1</v>
      </c>
      <c r="F148" s="90">
        <f t="shared" si="1"/>
        <v>46.75</v>
      </c>
      <c r="G148" s="90">
        <f t="shared" si="2"/>
        <v>37.4</v>
      </c>
      <c r="H148" s="90"/>
      <c r="I148" s="92">
        <v>0.187</v>
      </c>
      <c r="J148" s="92">
        <v>0.18139</v>
      </c>
      <c r="K148" s="93">
        <f t="shared" si="3"/>
        <v>95.468421052631584</v>
      </c>
      <c r="L148" s="94">
        <v>0.374</v>
      </c>
      <c r="M148" s="97">
        <v>22.092395</v>
      </c>
      <c r="N148" s="97">
        <v>83.243592000000007</v>
      </c>
      <c r="O148" s="90">
        <v>1</v>
      </c>
    </row>
    <row r="149" spans="2:15" ht="15" customHeight="1">
      <c r="B149" s="90">
        <v>73</v>
      </c>
      <c r="C149" s="95" t="s">
        <v>114</v>
      </c>
      <c r="D149" s="91" t="s">
        <v>125</v>
      </c>
      <c r="E149" s="90">
        <v>1</v>
      </c>
      <c r="F149" s="90">
        <f t="shared" si="1"/>
        <v>75</v>
      </c>
      <c r="G149" s="90">
        <f t="shared" si="2"/>
        <v>60</v>
      </c>
      <c r="H149" s="90"/>
      <c r="I149" s="92">
        <v>0.13</v>
      </c>
      <c r="J149" s="92">
        <v>0.12609999999999999</v>
      </c>
      <c r="K149" s="93">
        <f t="shared" si="3"/>
        <v>66.368421052631575</v>
      </c>
      <c r="L149" s="94">
        <v>0.6</v>
      </c>
      <c r="M149" s="97">
        <v>22.098029</v>
      </c>
      <c r="N149" s="97">
        <v>83.234617999999998</v>
      </c>
      <c r="O149" s="90">
        <v>1</v>
      </c>
    </row>
    <row r="150" spans="2:15" ht="15" customHeight="1">
      <c r="B150" s="90">
        <v>74</v>
      </c>
      <c r="C150" s="95" t="s">
        <v>114</v>
      </c>
      <c r="D150" s="91" t="s">
        <v>125</v>
      </c>
      <c r="E150" s="90">
        <v>1</v>
      </c>
      <c r="F150" s="90">
        <f t="shared" si="1"/>
        <v>32.5</v>
      </c>
      <c r="G150" s="90">
        <f t="shared" si="2"/>
        <v>26</v>
      </c>
      <c r="H150" s="90"/>
      <c r="I150" s="92">
        <v>0.13</v>
      </c>
      <c r="J150" s="92">
        <v>0.12609999999999999</v>
      </c>
      <c r="K150" s="93">
        <f t="shared" si="3"/>
        <v>66.368421052631575</v>
      </c>
      <c r="L150" s="94">
        <v>0.26</v>
      </c>
      <c r="M150" s="95">
        <v>22.09131</v>
      </c>
      <c r="N150" s="95">
        <v>83.226498000000007</v>
      </c>
      <c r="O150" s="90">
        <v>0</v>
      </c>
    </row>
    <row r="151" spans="2:15" ht="15" customHeight="1">
      <c r="B151" s="90">
        <v>75</v>
      </c>
      <c r="C151" s="95" t="s">
        <v>114</v>
      </c>
      <c r="D151" s="91" t="s">
        <v>126</v>
      </c>
      <c r="E151" s="90">
        <v>1</v>
      </c>
      <c r="F151" s="90">
        <f t="shared" si="1"/>
        <v>50.625</v>
      </c>
      <c r="G151" s="90">
        <f t="shared" si="2"/>
        <v>40.5</v>
      </c>
      <c r="H151" s="90"/>
      <c r="I151" s="92">
        <v>0.20250000000000001</v>
      </c>
      <c r="J151" s="92">
        <v>0.19642999999999999</v>
      </c>
      <c r="K151" s="93">
        <f t="shared" si="3"/>
        <v>103.38421052631578</v>
      </c>
      <c r="L151" s="94">
        <v>0.40500000000000003</v>
      </c>
      <c r="M151" s="95">
        <v>22.09515</v>
      </c>
      <c r="N151" s="95">
        <v>83.243131000000005</v>
      </c>
      <c r="O151" s="90">
        <v>1</v>
      </c>
    </row>
    <row r="152" spans="2:15" ht="15" customHeight="1">
      <c r="B152" s="90">
        <v>76</v>
      </c>
      <c r="C152" s="95" t="s">
        <v>114</v>
      </c>
      <c r="D152" s="91" t="s">
        <v>127</v>
      </c>
      <c r="E152" s="90">
        <v>1</v>
      </c>
      <c r="F152" s="90">
        <f t="shared" si="1"/>
        <v>60</v>
      </c>
      <c r="G152" s="90">
        <f t="shared" si="2"/>
        <v>48</v>
      </c>
      <c r="H152" s="90"/>
      <c r="I152" s="92">
        <v>0.24</v>
      </c>
      <c r="J152" s="92">
        <v>0.23280000000000001</v>
      </c>
      <c r="K152" s="93">
        <f t="shared" si="3"/>
        <v>122.52631578947368</v>
      </c>
      <c r="L152" s="94">
        <v>0.48</v>
      </c>
      <c r="M152" s="95">
        <v>22.094434</v>
      </c>
      <c r="N152" s="95">
        <v>83.237752</v>
      </c>
      <c r="O152" s="90">
        <v>1</v>
      </c>
    </row>
    <row r="153" spans="2:15" ht="15" customHeight="1">
      <c r="B153" s="90">
        <v>77</v>
      </c>
      <c r="C153" s="95" t="s">
        <v>114</v>
      </c>
      <c r="D153" s="91" t="s">
        <v>128</v>
      </c>
      <c r="E153" s="90">
        <v>1</v>
      </c>
      <c r="F153" s="90">
        <f t="shared" si="1"/>
        <v>76.25</v>
      </c>
      <c r="G153" s="90">
        <f t="shared" si="2"/>
        <v>61</v>
      </c>
      <c r="H153" s="90"/>
      <c r="I153" s="92">
        <v>0.30499999999999999</v>
      </c>
      <c r="J153" s="92">
        <v>0.29585</v>
      </c>
      <c r="K153" s="93">
        <f t="shared" si="3"/>
        <v>155.71052631578948</v>
      </c>
      <c r="L153" s="94">
        <v>0.61</v>
      </c>
      <c r="M153" s="95">
        <v>22.093111</v>
      </c>
      <c r="N153" s="95">
        <v>83.240323000000004</v>
      </c>
      <c r="O153" s="90">
        <v>1</v>
      </c>
    </row>
    <row r="154" spans="2:15" ht="15" customHeight="1">
      <c r="B154" s="90">
        <v>78</v>
      </c>
      <c r="C154" s="95" t="s">
        <v>114</v>
      </c>
      <c r="D154" s="91" t="s">
        <v>129</v>
      </c>
      <c r="E154" s="90">
        <v>1</v>
      </c>
      <c r="F154" s="90">
        <f t="shared" si="1"/>
        <v>199.875</v>
      </c>
      <c r="G154" s="90">
        <f t="shared" si="2"/>
        <v>159.9</v>
      </c>
      <c r="H154" s="90"/>
      <c r="I154" s="92">
        <v>0.79949999999999999</v>
      </c>
      <c r="J154" s="92">
        <v>0.77551999999999999</v>
      </c>
      <c r="K154" s="93">
        <f t="shared" si="3"/>
        <v>408.16842105263157</v>
      </c>
      <c r="L154" s="94">
        <v>1.599</v>
      </c>
      <c r="M154" s="95">
        <v>22.088628</v>
      </c>
      <c r="N154" s="95">
        <v>83.243334000000004</v>
      </c>
      <c r="O154" s="90">
        <v>1</v>
      </c>
    </row>
    <row r="155" spans="2:15" ht="15" customHeight="1">
      <c r="B155" s="90">
        <v>79</v>
      </c>
      <c r="C155" s="95" t="s">
        <v>114</v>
      </c>
      <c r="D155" s="91" t="s">
        <v>130</v>
      </c>
      <c r="E155" s="90">
        <v>1</v>
      </c>
      <c r="F155" s="90">
        <f t="shared" si="1"/>
        <v>75.75</v>
      </c>
      <c r="G155" s="90">
        <f t="shared" si="2"/>
        <v>60.6</v>
      </c>
      <c r="H155" s="90"/>
      <c r="I155" s="92">
        <v>0.30299999999999999</v>
      </c>
      <c r="J155" s="92">
        <v>0.29391</v>
      </c>
      <c r="K155" s="93">
        <f t="shared" si="3"/>
        <v>154.68947368421053</v>
      </c>
      <c r="L155" s="94">
        <v>0.60599999999999998</v>
      </c>
      <c r="M155" s="95">
        <v>22.096786999999999</v>
      </c>
      <c r="N155" s="95">
        <v>83.234294000000006</v>
      </c>
      <c r="O155" s="90">
        <v>1</v>
      </c>
    </row>
    <row r="156" spans="2:15" ht="15" customHeight="1">
      <c r="B156" s="90">
        <v>80</v>
      </c>
      <c r="C156" s="95" t="s">
        <v>114</v>
      </c>
      <c r="D156" s="91" t="s">
        <v>131</v>
      </c>
      <c r="E156" s="90">
        <v>1</v>
      </c>
      <c r="F156" s="90">
        <f t="shared" si="1"/>
        <v>50.625</v>
      </c>
      <c r="G156" s="90">
        <f t="shared" si="2"/>
        <v>40.5</v>
      </c>
      <c r="H156" s="90"/>
      <c r="I156" s="92">
        <v>0.20250000000000001</v>
      </c>
      <c r="J156" s="92">
        <v>0.19642999999999999</v>
      </c>
      <c r="K156" s="93">
        <f t="shared" si="3"/>
        <v>103.38421052631578</v>
      </c>
      <c r="L156" s="94">
        <v>0.40500000000000003</v>
      </c>
      <c r="M156" s="95">
        <v>22.097090000000001</v>
      </c>
      <c r="N156" s="95">
        <v>83.224418</v>
      </c>
      <c r="O156" s="90">
        <v>1</v>
      </c>
    </row>
    <row r="157" spans="2:15" ht="15" customHeight="1">
      <c r="B157" s="90">
        <v>81</v>
      </c>
      <c r="C157" s="95" t="s">
        <v>114</v>
      </c>
      <c r="D157" s="91" t="s">
        <v>130</v>
      </c>
      <c r="E157" s="90">
        <v>1</v>
      </c>
      <c r="F157" s="90">
        <f t="shared" si="1"/>
        <v>50.625</v>
      </c>
      <c r="G157" s="90">
        <f t="shared" si="2"/>
        <v>40.5</v>
      </c>
      <c r="H157" s="90"/>
      <c r="I157" s="92">
        <v>0.20250000000000001</v>
      </c>
      <c r="J157" s="92">
        <v>0.19642999999999999</v>
      </c>
      <c r="K157" s="93">
        <f t="shared" si="3"/>
        <v>103.38421052631578</v>
      </c>
      <c r="L157" s="94">
        <v>0.40500000000000003</v>
      </c>
      <c r="M157" s="95">
        <v>22.091968000000001</v>
      </c>
      <c r="N157" s="95">
        <v>83.224348000000006</v>
      </c>
      <c r="O157" s="90">
        <v>0</v>
      </c>
    </row>
    <row r="158" spans="2:15" ht="15" customHeight="1">
      <c r="B158" s="90">
        <v>82</v>
      </c>
      <c r="C158" s="95" t="s">
        <v>114</v>
      </c>
      <c r="D158" s="91" t="s">
        <v>132</v>
      </c>
      <c r="E158" s="90">
        <v>1</v>
      </c>
      <c r="F158" s="90">
        <f t="shared" si="1"/>
        <v>50.625</v>
      </c>
      <c r="G158" s="90">
        <f t="shared" si="2"/>
        <v>40.5</v>
      </c>
      <c r="H158" s="90"/>
      <c r="I158" s="92">
        <v>0.20250000000000001</v>
      </c>
      <c r="J158" s="92">
        <v>0.19642999999999999</v>
      </c>
      <c r="K158" s="93">
        <f t="shared" si="3"/>
        <v>103.38421052631578</v>
      </c>
      <c r="L158" s="94">
        <v>0.40500000000000003</v>
      </c>
      <c r="M158" s="95">
        <v>22.097563999999998</v>
      </c>
      <c r="N158" s="95">
        <v>83.237331999999995</v>
      </c>
      <c r="O158" s="90">
        <v>1</v>
      </c>
    </row>
    <row r="159" spans="2:15" ht="15" customHeight="1">
      <c r="B159" s="90">
        <v>83</v>
      </c>
      <c r="C159" s="95" t="s">
        <v>114</v>
      </c>
      <c r="D159" s="91" t="s">
        <v>133</v>
      </c>
      <c r="E159" s="90">
        <v>1</v>
      </c>
      <c r="F159" s="90">
        <f t="shared" si="1"/>
        <v>39</v>
      </c>
      <c r="G159" s="90">
        <f t="shared" si="2"/>
        <v>31.2</v>
      </c>
      <c r="H159" s="90"/>
      <c r="I159" s="92">
        <v>0.156</v>
      </c>
      <c r="J159" s="92">
        <v>0.15132000000000001</v>
      </c>
      <c r="K159" s="93">
        <f t="shared" si="3"/>
        <v>79.642105263157902</v>
      </c>
      <c r="L159" s="94">
        <v>0.312</v>
      </c>
      <c r="M159" s="95">
        <v>22.097958999999999</v>
      </c>
      <c r="N159" s="95">
        <v>83.231001000000006</v>
      </c>
      <c r="O159" s="90">
        <v>1</v>
      </c>
    </row>
    <row r="160" spans="2:15" ht="15" customHeight="1">
      <c r="B160" s="90">
        <v>84</v>
      </c>
      <c r="C160" s="95" t="s">
        <v>114</v>
      </c>
      <c r="D160" s="91" t="s">
        <v>134</v>
      </c>
      <c r="E160" s="90">
        <v>1</v>
      </c>
      <c r="F160" s="90">
        <f t="shared" si="1"/>
        <v>77.75</v>
      </c>
      <c r="G160" s="90">
        <f t="shared" si="2"/>
        <v>62.2</v>
      </c>
      <c r="H160" s="90"/>
      <c r="I160" s="92">
        <v>0.31114999999999998</v>
      </c>
      <c r="J160" s="92">
        <v>0.30181999999999998</v>
      </c>
      <c r="K160" s="93">
        <f t="shared" si="3"/>
        <v>158.85263157894735</v>
      </c>
      <c r="L160" s="94">
        <v>0.622</v>
      </c>
      <c r="M160" s="95">
        <v>22.097335999999999</v>
      </c>
      <c r="N160" s="95">
        <v>83.229934</v>
      </c>
      <c r="O160" s="90">
        <v>1</v>
      </c>
    </row>
    <row r="161" spans="2:15" ht="15" customHeight="1">
      <c r="B161" s="90">
        <v>85</v>
      </c>
      <c r="C161" s="95" t="s">
        <v>114</v>
      </c>
      <c r="D161" s="91" t="s">
        <v>135</v>
      </c>
      <c r="E161" s="90">
        <v>1</v>
      </c>
      <c r="F161" s="90">
        <f t="shared" si="1"/>
        <v>118.75</v>
      </c>
      <c r="G161" s="90">
        <f t="shared" si="2"/>
        <v>95</v>
      </c>
      <c r="H161" s="90"/>
      <c r="I161" s="92">
        <v>0.47499999999999998</v>
      </c>
      <c r="J161" s="92">
        <v>0.46074999999999999</v>
      </c>
      <c r="K161" s="93">
        <f t="shared" si="3"/>
        <v>242.5</v>
      </c>
      <c r="L161" s="94">
        <v>0.95</v>
      </c>
      <c r="M161" s="95">
        <v>22.098102000000001</v>
      </c>
      <c r="N161" s="95">
        <v>83.226920000000007</v>
      </c>
      <c r="O161" s="90">
        <v>1</v>
      </c>
    </row>
    <row r="162" spans="2:15" ht="15" customHeight="1">
      <c r="B162" s="90">
        <v>86</v>
      </c>
      <c r="C162" s="95" t="s">
        <v>114</v>
      </c>
      <c r="D162" s="91" t="s">
        <v>136</v>
      </c>
      <c r="E162" s="90">
        <v>1</v>
      </c>
      <c r="F162" s="90">
        <f t="shared" si="1"/>
        <v>134.5</v>
      </c>
      <c r="G162" s="90">
        <f t="shared" si="2"/>
        <v>107.60000000000001</v>
      </c>
      <c r="H162" s="90"/>
      <c r="I162" s="92">
        <v>0.53800000000000003</v>
      </c>
      <c r="J162" s="92">
        <v>0.52185999999999999</v>
      </c>
      <c r="K162" s="93">
        <f t="shared" si="3"/>
        <v>274.66315789473686</v>
      </c>
      <c r="L162" s="94">
        <v>1.0760000000000001</v>
      </c>
      <c r="M162" s="95">
        <v>22.099969999999999</v>
      </c>
      <c r="N162" s="95">
        <v>83.224918000000002</v>
      </c>
      <c r="O162" s="90">
        <v>1</v>
      </c>
    </row>
    <row r="163" spans="2:15" ht="15" customHeight="1">
      <c r="B163" s="90">
        <v>87</v>
      </c>
      <c r="C163" s="95" t="s">
        <v>114</v>
      </c>
      <c r="D163" s="91" t="s">
        <v>137</v>
      </c>
      <c r="E163" s="90">
        <v>1</v>
      </c>
      <c r="F163" s="90">
        <f t="shared" si="1"/>
        <v>134.5</v>
      </c>
      <c r="G163" s="90">
        <f t="shared" si="2"/>
        <v>107.60000000000001</v>
      </c>
      <c r="H163" s="90"/>
      <c r="I163" s="92">
        <v>0.53800000000000003</v>
      </c>
      <c r="J163" s="92">
        <v>0.52185999999999999</v>
      </c>
      <c r="K163" s="93">
        <f t="shared" si="3"/>
        <v>274.66315789473686</v>
      </c>
      <c r="L163" s="94">
        <v>1.0760000000000001</v>
      </c>
      <c r="M163" s="95">
        <v>22.091823000000002</v>
      </c>
      <c r="N163" s="95">
        <v>83.225346999999999</v>
      </c>
      <c r="O163" s="90">
        <v>1</v>
      </c>
    </row>
    <row r="164" spans="2:15" ht="15" customHeight="1">
      <c r="B164" s="90">
        <v>88</v>
      </c>
      <c r="C164" s="91" t="s">
        <v>102</v>
      </c>
      <c r="D164" s="91" t="s">
        <v>137</v>
      </c>
      <c r="E164" s="90">
        <v>1</v>
      </c>
      <c r="F164" s="90">
        <f t="shared" si="1"/>
        <v>53.125</v>
      </c>
      <c r="G164" s="90">
        <f t="shared" si="2"/>
        <v>42.5</v>
      </c>
      <c r="H164" s="90"/>
      <c r="I164" s="92">
        <v>0.21249999999999999</v>
      </c>
      <c r="J164" s="92">
        <v>0.20613000000000001</v>
      </c>
      <c r="K164" s="93">
        <f t="shared" si="3"/>
        <v>108.48947368421054</v>
      </c>
      <c r="L164" s="94">
        <v>0.42499999999999999</v>
      </c>
      <c r="M164" s="95">
        <v>22.095945</v>
      </c>
      <c r="N164" s="95">
        <v>83.229612000000003</v>
      </c>
      <c r="O164" s="90">
        <v>0</v>
      </c>
    </row>
    <row r="165" spans="2:15" ht="15" customHeight="1">
      <c r="B165" s="90">
        <v>89</v>
      </c>
      <c r="C165" s="91" t="s">
        <v>102</v>
      </c>
      <c r="D165" s="91" t="s">
        <v>137</v>
      </c>
      <c r="E165" s="90">
        <v>1</v>
      </c>
      <c r="F165" s="90">
        <f t="shared" si="1"/>
        <v>27.375</v>
      </c>
      <c r="G165" s="90">
        <f t="shared" si="2"/>
        <v>21.9</v>
      </c>
      <c r="H165" s="90"/>
      <c r="I165" s="92">
        <v>0.11600000000000001</v>
      </c>
      <c r="J165" s="92">
        <v>0.11252</v>
      </c>
      <c r="K165" s="93">
        <f t="shared" si="3"/>
        <v>59.221052631578942</v>
      </c>
      <c r="L165" s="94">
        <v>0.219</v>
      </c>
      <c r="M165" s="95">
        <v>22.087707000000002</v>
      </c>
      <c r="N165" s="95">
        <v>83.231324999999998</v>
      </c>
      <c r="O165" s="90">
        <v>0</v>
      </c>
    </row>
    <row r="166" spans="2:15" ht="15" customHeight="1">
      <c r="B166" s="90">
        <v>90</v>
      </c>
      <c r="C166" s="95" t="s">
        <v>114</v>
      </c>
      <c r="D166" s="91" t="s">
        <v>138</v>
      </c>
      <c r="E166" s="90">
        <v>1</v>
      </c>
      <c r="F166" s="90">
        <f t="shared" si="1"/>
        <v>57.25</v>
      </c>
      <c r="G166" s="90">
        <f t="shared" si="2"/>
        <v>45.800000000000004</v>
      </c>
      <c r="H166" s="90"/>
      <c r="I166" s="92">
        <v>0.22900000000000001</v>
      </c>
      <c r="J166" s="92">
        <v>0.22212999999999999</v>
      </c>
      <c r="K166" s="93">
        <f t="shared" si="3"/>
        <v>116.91052631578947</v>
      </c>
      <c r="L166" s="94">
        <v>0.45800000000000002</v>
      </c>
      <c r="M166" s="95">
        <v>22.086514999999999</v>
      </c>
      <c r="N166" s="95">
        <v>83.239866000000006</v>
      </c>
      <c r="O166" s="90">
        <v>1</v>
      </c>
    </row>
    <row r="167" spans="2:15" ht="15" customHeight="1">
      <c r="B167" s="90">
        <v>91</v>
      </c>
      <c r="C167" s="95" t="s">
        <v>114</v>
      </c>
      <c r="D167" s="91" t="s">
        <v>139</v>
      </c>
      <c r="E167" s="90">
        <v>1</v>
      </c>
      <c r="F167" s="90">
        <f t="shared" si="1"/>
        <v>58.25</v>
      </c>
      <c r="G167" s="90">
        <f t="shared" si="2"/>
        <v>46.6</v>
      </c>
      <c r="H167" s="90"/>
      <c r="I167" s="92">
        <v>0.23300000000000001</v>
      </c>
      <c r="J167" s="92">
        <v>0.22600999999999999</v>
      </c>
      <c r="K167" s="93">
        <f t="shared" si="3"/>
        <v>118.95263157894736</v>
      </c>
      <c r="L167" s="94">
        <v>0.46600000000000003</v>
      </c>
      <c r="M167" s="95">
        <v>22.087644000000001</v>
      </c>
      <c r="N167" s="95">
        <v>83.232946999999996</v>
      </c>
      <c r="O167" s="90">
        <v>1</v>
      </c>
    </row>
    <row r="168" spans="2:15" ht="15" customHeight="1">
      <c r="B168" s="90">
        <v>92</v>
      </c>
      <c r="C168" s="95" t="s">
        <v>114</v>
      </c>
      <c r="D168" s="91" t="s">
        <v>140</v>
      </c>
      <c r="E168" s="90">
        <v>1</v>
      </c>
      <c r="F168" s="90">
        <f t="shared" si="1"/>
        <v>75.875</v>
      </c>
      <c r="G168" s="90">
        <f t="shared" si="2"/>
        <v>60.699999999999996</v>
      </c>
      <c r="H168" s="90"/>
      <c r="I168" s="92">
        <v>0.30349999999999999</v>
      </c>
      <c r="J168" s="92">
        <v>0.2944</v>
      </c>
      <c r="K168" s="93">
        <f t="shared" si="3"/>
        <v>154.94736842105263</v>
      </c>
      <c r="L168" s="94">
        <v>0.60699999999999998</v>
      </c>
      <c r="M168" s="95">
        <v>22.087644000000001</v>
      </c>
      <c r="N168" s="95">
        <v>83.226906999999997</v>
      </c>
      <c r="O168" s="90">
        <v>1</v>
      </c>
    </row>
    <row r="169" spans="2:15" ht="15" customHeight="1">
      <c r="B169" s="90">
        <v>93</v>
      </c>
      <c r="C169" s="95" t="s">
        <v>114</v>
      </c>
      <c r="D169" s="91" t="s">
        <v>141</v>
      </c>
      <c r="E169" s="90">
        <v>1</v>
      </c>
      <c r="F169" s="90">
        <f t="shared" si="1"/>
        <v>101</v>
      </c>
      <c r="G169" s="90">
        <f t="shared" si="2"/>
        <v>80.800000000000011</v>
      </c>
      <c r="H169" s="90"/>
      <c r="I169" s="92">
        <v>0.40400000000000003</v>
      </c>
      <c r="J169" s="92">
        <v>0.39188000000000001</v>
      </c>
      <c r="K169" s="93">
        <f t="shared" si="3"/>
        <v>206.25263157894736</v>
      </c>
      <c r="L169" s="94">
        <v>0.80800000000000005</v>
      </c>
      <c r="M169" s="95">
        <v>22.097988000000001</v>
      </c>
      <c r="N169" s="95">
        <v>83.226906999999997</v>
      </c>
      <c r="O169" s="90">
        <v>1</v>
      </c>
    </row>
    <row r="170" spans="2:15" ht="15" customHeight="1">
      <c r="B170" s="90">
        <v>94</v>
      </c>
      <c r="C170" s="95" t="s">
        <v>114</v>
      </c>
      <c r="D170" s="91" t="s">
        <v>142</v>
      </c>
      <c r="E170" s="90">
        <v>1</v>
      </c>
      <c r="F170" s="90">
        <f t="shared" si="1"/>
        <v>25.25</v>
      </c>
      <c r="G170" s="90">
        <f t="shared" si="2"/>
        <v>20.200000000000003</v>
      </c>
      <c r="H170" s="90"/>
      <c r="I170" s="92">
        <v>0.105</v>
      </c>
      <c r="J170" s="92">
        <v>0.10185</v>
      </c>
      <c r="K170" s="93">
        <f t="shared" si="3"/>
        <v>53.605263157894733</v>
      </c>
      <c r="L170" s="94">
        <v>0.20200000000000001</v>
      </c>
      <c r="M170" s="95">
        <v>22.093859999999999</v>
      </c>
      <c r="N170" s="95">
        <v>83.225633999999999</v>
      </c>
      <c r="O170" s="90">
        <v>1</v>
      </c>
    </row>
    <row r="171" spans="2:15" ht="15" customHeight="1">
      <c r="B171" s="90">
        <v>95</v>
      </c>
      <c r="C171" s="95" t="s">
        <v>114</v>
      </c>
      <c r="D171" s="91" t="s">
        <v>143</v>
      </c>
      <c r="E171" s="90">
        <v>1</v>
      </c>
      <c r="F171" s="90">
        <f t="shared" si="1"/>
        <v>50.5</v>
      </c>
      <c r="G171" s="90">
        <f t="shared" si="2"/>
        <v>40.400000000000006</v>
      </c>
      <c r="H171" s="90"/>
      <c r="I171" s="92">
        <v>0.20200000000000001</v>
      </c>
      <c r="J171" s="92">
        <v>0.19594</v>
      </c>
      <c r="K171" s="93">
        <f t="shared" si="3"/>
        <v>103.12631578947368</v>
      </c>
      <c r="L171" s="94">
        <v>0.40400000000000003</v>
      </c>
      <c r="M171" s="95">
        <v>22.094275</v>
      </c>
      <c r="N171" s="95">
        <v>83.225722000000005</v>
      </c>
      <c r="O171" s="90">
        <v>1</v>
      </c>
    </row>
    <row r="172" spans="2:15" ht="15" customHeight="1">
      <c r="B172" s="90">
        <v>96</v>
      </c>
      <c r="C172" s="95" t="s">
        <v>114</v>
      </c>
      <c r="D172" s="91" t="s">
        <v>144</v>
      </c>
      <c r="E172" s="90">
        <v>1</v>
      </c>
      <c r="F172" s="90">
        <f t="shared" si="1"/>
        <v>50.625</v>
      </c>
      <c r="G172" s="90">
        <f t="shared" si="2"/>
        <v>40.5</v>
      </c>
      <c r="H172" s="90"/>
      <c r="I172" s="92">
        <v>0.20250000000000001</v>
      </c>
      <c r="J172" s="92">
        <v>0.19642999999999999</v>
      </c>
      <c r="K172" s="93">
        <f t="shared" si="3"/>
        <v>103.38421052631578</v>
      </c>
      <c r="L172" s="94">
        <v>0.40500000000000003</v>
      </c>
      <c r="M172" s="95">
        <v>22.088815</v>
      </c>
      <c r="N172" s="95">
        <v>83.224585000000005</v>
      </c>
      <c r="O172" s="90">
        <v>1</v>
      </c>
    </row>
    <row r="173" spans="2:15" ht="15" customHeight="1">
      <c r="B173" s="90">
        <v>97</v>
      </c>
      <c r="C173" s="95" t="s">
        <v>114</v>
      </c>
      <c r="D173" s="91" t="s">
        <v>145</v>
      </c>
      <c r="E173" s="90">
        <v>1</v>
      </c>
      <c r="F173" s="90">
        <f t="shared" si="1"/>
        <v>30</v>
      </c>
      <c r="G173" s="90">
        <f t="shared" si="2"/>
        <v>24</v>
      </c>
      <c r="H173" s="90"/>
      <c r="I173" s="92">
        <v>0.12</v>
      </c>
      <c r="J173" s="92">
        <v>0.1164</v>
      </c>
      <c r="K173" s="93">
        <f t="shared" si="3"/>
        <v>61.263157894736842</v>
      </c>
      <c r="L173" s="94">
        <v>0.24</v>
      </c>
      <c r="M173" s="95">
        <v>22.086379000000001</v>
      </c>
      <c r="N173" s="95">
        <v>83.228747999999996</v>
      </c>
      <c r="O173" s="90">
        <v>1</v>
      </c>
    </row>
    <row r="174" spans="2:15" ht="15" customHeight="1">
      <c r="B174" s="90">
        <v>98</v>
      </c>
      <c r="C174" s="95" t="s">
        <v>114</v>
      </c>
      <c r="D174" s="91" t="s">
        <v>145</v>
      </c>
      <c r="E174" s="90">
        <v>1</v>
      </c>
      <c r="F174" s="90">
        <f t="shared" si="1"/>
        <v>50.625</v>
      </c>
      <c r="G174" s="90">
        <f t="shared" si="2"/>
        <v>40.5</v>
      </c>
      <c r="H174" s="90"/>
      <c r="I174" s="92">
        <v>0.20250000000000001</v>
      </c>
      <c r="J174" s="92">
        <v>0.19642999999999999</v>
      </c>
      <c r="K174" s="93">
        <f t="shared" si="3"/>
        <v>103.38421052631578</v>
      </c>
      <c r="L174" s="94">
        <v>0.40500000000000003</v>
      </c>
      <c r="M174" s="95">
        <v>22.098787000000002</v>
      </c>
      <c r="N174" s="95">
        <v>83.229820000000004</v>
      </c>
      <c r="O174" s="90">
        <v>0</v>
      </c>
    </row>
    <row r="175" spans="2:15" ht="15" customHeight="1">
      <c r="B175" s="90">
        <v>99</v>
      </c>
      <c r="C175" s="95" t="s">
        <v>114</v>
      </c>
      <c r="D175" s="91" t="s">
        <v>146</v>
      </c>
      <c r="E175" s="90">
        <v>1</v>
      </c>
      <c r="F175" s="90">
        <f t="shared" si="1"/>
        <v>80.375</v>
      </c>
      <c r="G175" s="90">
        <f t="shared" si="2"/>
        <v>64.3</v>
      </c>
      <c r="H175" s="90"/>
      <c r="I175" s="92">
        <v>0.32150000000000001</v>
      </c>
      <c r="J175" s="92">
        <v>0.31186000000000003</v>
      </c>
      <c r="K175" s="93">
        <f t="shared" si="3"/>
        <v>164.13684210526318</v>
      </c>
      <c r="L175" s="94">
        <v>0.64300000000000002</v>
      </c>
      <c r="M175" s="95">
        <v>22.09019</v>
      </c>
      <c r="N175" s="95">
        <v>83.237572</v>
      </c>
      <c r="O175" s="90">
        <v>1</v>
      </c>
    </row>
    <row r="176" spans="2:15" ht="15" customHeight="1">
      <c r="B176" s="90">
        <v>100</v>
      </c>
      <c r="C176" s="95" t="s">
        <v>114</v>
      </c>
      <c r="D176" s="91" t="s">
        <v>147</v>
      </c>
      <c r="E176" s="90">
        <v>1</v>
      </c>
      <c r="F176" s="90">
        <f t="shared" si="1"/>
        <v>104.5</v>
      </c>
      <c r="G176" s="90">
        <f t="shared" si="2"/>
        <v>83.6</v>
      </c>
      <c r="H176" s="90"/>
      <c r="I176" s="92">
        <v>0.12</v>
      </c>
      <c r="J176" s="92">
        <v>0.1164</v>
      </c>
      <c r="K176" s="93">
        <f t="shared" si="3"/>
        <v>61.263157894736842</v>
      </c>
      <c r="L176" s="94">
        <v>0.83599999999999997</v>
      </c>
      <c r="M176" s="95">
        <v>22.095946999999999</v>
      </c>
      <c r="N176" s="95">
        <v>83.231436000000002</v>
      </c>
      <c r="O176" s="90">
        <v>1</v>
      </c>
    </row>
    <row r="177" spans="2:15" ht="15" customHeight="1">
      <c r="B177" s="90">
        <v>101</v>
      </c>
      <c r="C177" s="98" t="s">
        <v>148</v>
      </c>
      <c r="D177" s="91" t="s">
        <v>119</v>
      </c>
      <c r="E177" s="90">
        <v>1</v>
      </c>
      <c r="F177" s="90">
        <v>0</v>
      </c>
      <c r="G177" s="90">
        <v>4</v>
      </c>
      <c r="H177" s="90">
        <v>9</v>
      </c>
      <c r="I177" s="90">
        <v>2.3340000000000001</v>
      </c>
      <c r="J177" s="90">
        <v>0.69899999999999995</v>
      </c>
      <c r="K177" s="93">
        <f t="shared" si="3"/>
        <v>367.89473684210526</v>
      </c>
      <c r="L177" s="90">
        <v>2.15</v>
      </c>
      <c r="M177" s="99">
        <v>22.072716</v>
      </c>
      <c r="N177" s="99">
        <v>83.226990999999998</v>
      </c>
      <c r="O177" s="90">
        <v>0</v>
      </c>
    </row>
    <row r="178" spans="2:15" ht="15" customHeight="1">
      <c r="B178" s="90">
        <v>102</v>
      </c>
      <c r="C178" s="95" t="s">
        <v>114</v>
      </c>
      <c r="D178" s="91" t="s">
        <v>149</v>
      </c>
      <c r="E178" s="90">
        <v>1</v>
      </c>
      <c r="F178" s="90">
        <f t="shared" ref="F178:F205" si="4">L178*125</f>
        <v>48</v>
      </c>
      <c r="G178" s="90">
        <f t="shared" ref="G178:G205" si="5">L178*100</f>
        <v>38.4</v>
      </c>
      <c r="H178" s="90"/>
      <c r="I178" s="92">
        <v>0.192</v>
      </c>
      <c r="J178" s="92">
        <v>0.18623999999999999</v>
      </c>
      <c r="K178" s="93">
        <f t="shared" si="3"/>
        <v>98.021052631578939</v>
      </c>
      <c r="L178" s="94">
        <v>0.38400000000000001</v>
      </c>
      <c r="M178" s="95">
        <v>22.069709</v>
      </c>
      <c r="N178" s="95">
        <v>83.225757000000002</v>
      </c>
      <c r="O178" s="90">
        <v>1</v>
      </c>
    </row>
    <row r="179" spans="2:15" ht="15" customHeight="1">
      <c r="B179" s="90">
        <v>103</v>
      </c>
      <c r="C179" s="95" t="s">
        <v>114</v>
      </c>
      <c r="D179" s="91" t="s">
        <v>150</v>
      </c>
      <c r="E179" s="90">
        <v>1</v>
      </c>
      <c r="F179" s="90">
        <f t="shared" si="4"/>
        <v>24.25</v>
      </c>
      <c r="G179" s="90">
        <f t="shared" si="5"/>
        <v>19.400000000000002</v>
      </c>
      <c r="H179" s="90"/>
      <c r="I179" s="92">
        <v>9.7000000000000003E-2</v>
      </c>
      <c r="J179" s="92">
        <v>9.4089999999999993E-2</v>
      </c>
      <c r="K179" s="93">
        <f t="shared" si="3"/>
        <v>49.521052631578947</v>
      </c>
      <c r="L179" s="94">
        <v>0.19400000000000001</v>
      </c>
      <c r="M179" s="95">
        <v>22.077275</v>
      </c>
      <c r="N179" s="95">
        <v>83.226291000000003</v>
      </c>
      <c r="O179" s="90">
        <v>1</v>
      </c>
    </row>
    <row r="180" spans="2:15" ht="15" customHeight="1">
      <c r="B180" s="90">
        <v>104</v>
      </c>
      <c r="C180" s="95" t="s">
        <v>114</v>
      </c>
      <c r="D180" s="91" t="s">
        <v>151</v>
      </c>
      <c r="E180" s="90">
        <v>1</v>
      </c>
      <c r="F180" s="90">
        <f t="shared" si="4"/>
        <v>30.375</v>
      </c>
      <c r="G180" s="90">
        <f t="shared" si="5"/>
        <v>24.3</v>
      </c>
      <c r="H180" s="90"/>
      <c r="I180" s="92">
        <v>0.1215</v>
      </c>
      <c r="J180" s="92">
        <v>0.11786000000000001</v>
      </c>
      <c r="K180" s="93">
        <f t="shared" si="3"/>
        <v>62.031578947368423</v>
      </c>
      <c r="L180" s="94">
        <v>0.24299999999999999</v>
      </c>
      <c r="M180" s="95">
        <v>22.07197</v>
      </c>
      <c r="N180" s="95">
        <v>83.225980000000007</v>
      </c>
      <c r="O180" s="90">
        <v>1</v>
      </c>
    </row>
    <row r="181" spans="2:15" ht="15" customHeight="1">
      <c r="B181" s="90">
        <v>105</v>
      </c>
      <c r="C181" s="95" t="s">
        <v>114</v>
      </c>
      <c r="D181" s="91" t="s">
        <v>152</v>
      </c>
      <c r="E181" s="90">
        <v>1</v>
      </c>
      <c r="F181" s="90">
        <f t="shared" si="4"/>
        <v>30.375</v>
      </c>
      <c r="G181" s="90">
        <f t="shared" si="5"/>
        <v>24.3</v>
      </c>
      <c r="H181" s="90"/>
      <c r="I181" s="92">
        <v>0.1215</v>
      </c>
      <c r="J181" s="92">
        <v>0.11786000000000001</v>
      </c>
      <c r="K181" s="93">
        <f t="shared" si="3"/>
        <v>62.031578947368423</v>
      </c>
      <c r="L181" s="94">
        <v>0.24299999999999999</v>
      </c>
      <c r="M181" s="95">
        <v>22.069709</v>
      </c>
      <c r="N181" s="95">
        <v>83.224012999999999</v>
      </c>
      <c r="O181" s="90">
        <v>1</v>
      </c>
    </row>
    <row r="182" spans="2:15" ht="15" customHeight="1">
      <c r="B182" s="90">
        <v>106</v>
      </c>
      <c r="C182" s="95" t="s">
        <v>114</v>
      </c>
      <c r="D182" s="91" t="s">
        <v>153</v>
      </c>
      <c r="E182" s="90">
        <v>1</v>
      </c>
      <c r="F182" s="90">
        <f t="shared" si="4"/>
        <v>44.5</v>
      </c>
      <c r="G182" s="90">
        <f t="shared" si="5"/>
        <v>35.6</v>
      </c>
      <c r="H182" s="90"/>
      <c r="I182" s="92">
        <v>0.17799999999999999</v>
      </c>
      <c r="J182" s="92">
        <v>0.17266000000000001</v>
      </c>
      <c r="K182" s="93">
        <f t="shared" si="3"/>
        <v>90.873684210526321</v>
      </c>
      <c r="L182" s="94">
        <v>0.35599999999999998</v>
      </c>
      <c r="M182" s="95">
        <v>22.069838000000001</v>
      </c>
      <c r="N182" s="95">
        <v>83.226291000000003</v>
      </c>
      <c r="O182" s="90">
        <v>1</v>
      </c>
    </row>
    <row r="183" spans="2:15" ht="15" customHeight="1">
      <c r="B183" s="90">
        <v>107</v>
      </c>
      <c r="C183" s="95" t="s">
        <v>114</v>
      </c>
      <c r="D183" s="91" t="s">
        <v>154</v>
      </c>
      <c r="E183" s="90">
        <v>1</v>
      </c>
      <c r="F183" s="90">
        <f t="shared" si="4"/>
        <v>108</v>
      </c>
      <c r="G183" s="90">
        <f t="shared" si="5"/>
        <v>86.4</v>
      </c>
      <c r="H183" s="90"/>
      <c r="I183" s="92">
        <v>0.432</v>
      </c>
      <c r="J183" s="92">
        <v>0.41904000000000002</v>
      </c>
      <c r="K183" s="93">
        <f t="shared" si="3"/>
        <v>220.54736842105265</v>
      </c>
      <c r="L183" s="94">
        <v>0.86399999999999999</v>
      </c>
      <c r="M183" s="95">
        <v>22.078728000000002</v>
      </c>
      <c r="N183" s="95">
        <v>83.237050999999994</v>
      </c>
      <c r="O183" s="90">
        <v>1</v>
      </c>
    </row>
    <row r="184" spans="2:15" ht="15" customHeight="1">
      <c r="B184" s="90">
        <v>108</v>
      </c>
      <c r="C184" s="95" t="s">
        <v>114</v>
      </c>
      <c r="D184" s="91" t="s">
        <v>155</v>
      </c>
      <c r="E184" s="90">
        <v>1</v>
      </c>
      <c r="F184" s="90">
        <f t="shared" si="4"/>
        <v>163.75</v>
      </c>
      <c r="G184" s="90">
        <f t="shared" si="5"/>
        <v>131</v>
      </c>
      <c r="H184" s="90"/>
      <c r="I184" s="92">
        <v>0.65500000000000003</v>
      </c>
      <c r="J184" s="92">
        <v>0.63534999999999997</v>
      </c>
      <c r="K184" s="93">
        <f t="shared" si="3"/>
        <v>334.39473684210526</v>
      </c>
      <c r="L184" s="94">
        <v>1.31</v>
      </c>
      <c r="M184" s="95">
        <v>22.074860999999999</v>
      </c>
      <c r="N184" s="95">
        <v>83.236564000000001</v>
      </c>
      <c r="O184" s="90">
        <v>1</v>
      </c>
    </row>
    <row r="185" spans="2:15" ht="15" customHeight="1">
      <c r="B185" s="90">
        <v>109</v>
      </c>
      <c r="C185" s="95" t="s">
        <v>114</v>
      </c>
      <c r="D185" s="91" t="s">
        <v>155</v>
      </c>
      <c r="E185" s="90">
        <v>1</v>
      </c>
      <c r="F185" s="90">
        <f t="shared" si="4"/>
        <v>111.25</v>
      </c>
      <c r="G185" s="90">
        <f t="shared" si="5"/>
        <v>89</v>
      </c>
      <c r="H185" s="90"/>
      <c r="I185" s="92">
        <v>0.44500000000000001</v>
      </c>
      <c r="J185" s="92">
        <v>0.43164999999999998</v>
      </c>
      <c r="K185" s="93">
        <f t="shared" si="3"/>
        <v>227.18421052631578</v>
      </c>
      <c r="L185" s="94">
        <v>0.89</v>
      </c>
      <c r="M185" s="95">
        <v>22.081088000000001</v>
      </c>
      <c r="N185" s="95">
        <v>83.237914000000004</v>
      </c>
      <c r="O185" s="90">
        <v>0</v>
      </c>
    </row>
    <row r="186" spans="2:15" ht="15" customHeight="1">
      <c r="B186" s="90">
        <v>110</v>
      </c>
      <c r="C186" s="95" t="s">
        <v>114</v>
      </c>
      <c r="D186" s="91" t="s">
        <v>156</v>
      </c>
      <c r="E186" s="90">
        <v>1</v>
      </c>
      <c r="F186" s="90">
        <f t="shared" si="4"/>
        <v>143.125</v>
      </c>
      <c r="G186" s="90">
        <f t="shared" si="5"/>
        <v>114.5</v>
      </c>
      <c r="H186" s="90"/>
      <c r="I186" s="92">
        <v>0.57250000000000001</v>
      </c>
      <c r="J186" s="92">
        <v>0.55532999999999999</v>
      </c>
      <c r="K186" s="93">
        <f t="shared" si="3"/>
        <v>292.27894736842103</v>
      </c>
      <c r="L186" s="94">
        <v>1.145</v>
      </c>
      <c r="M186" s="95">
        <v>22.072056</v>
      </c>
      <c r="N186" s="95">
        <v>83.233763999999994</v>
      </c>
      <c r="O186" s="90">
        <v>1</v>
      </c>
    </row>
    <row r="187" spans="2:15" ht="15" customHeight="1">
      <c r="B187" s="90">
        <v>111</v>
      </c>
      <c r="C187" s="95" t="s">
        <v>114</v>
      </c>
      <c r="D187" s="91" t="s">
        <v>156</v>
      </c>
      <c r="E187" s="90">
        <v>1</v>
      </c>
      <c r="F187" s="90">
        <f t="shared" si="4"/>
        <v>34.375</v>
      </c>
      <c r="G187" s="90">
        <f t="shared" si="5"/>
        <v>27.500000000000004</v>
      </c>
      <c r="H187" s="90"/>
      <c r="I187" s="92">
        <v>0.13750000000000001</v>
      </c>
      <c r="J187" s="92">
        <v>0.13338</v>
      </c>
      <c r="K187" s="93">
        <f t="shared" si="3"/>
        <v>70.2</v>
      </c>
      <c r="L187" s="94">
        <v>0.27500000000000002</v>
      </c>
      <c r="M187" s="95">
        <v>22.082218999999998</v>
      </c>
      <c r="N187" s="95">
        <v>83.231444999999994</v>
      </c>
      <c r="O187" s="90">
        <v>0</v>
      </c>
    </row>
    <row r="188" spans="2:15" ht="15" customHeight="1">
      <c r="B188" s="90">
        <v>112</v>
      </c>
      <c r="C188" s="95" t="s">
        <v>114</v>
      </c>
      <c r="D188" s="91" t="s">
        <v>157</v>
      </c>
      <c r="E188" s="90">
        <v>1</v>
      </c>
      <c r="F188" s="90">
        <f t="shared" si="4"/>
        <v>24.375</v>
      </c>
      <c r="G188" s="90">
        <f t="shared" si="5"/>
        <v>19.5</v>
      </c>
      <c r="H188" s="90"/>
      <c r="I188" s="92">
        <v>0.14000000000000001</v>
      </c>
      <c r="J188" s="92">
        <v>0.1358</v>
      </c>
      <c r="K188" s="93">
        <f t="shared" si="3"/>
        <v>71.473684210526315</v>
      </c>
      <c r="L188" s="94">
        <v>0.19500000000000001</v>
      </c>
      <c r="M188" s="95">
        <v>22.075445999999999</v>
      </c>
      <c r="N188" s="95">
        <v>83.231127999999998</v>
      </c>
      <c r="O188" s="90">
        <v>1</v>
      </c>
    </row>
    <row r="189" spans="2:15" ht="15" customHeight="1">
      <c r="B189" s="90">
        <v>113</v>
      </c>
      <c r="C189" s="95" t="s">
        <v>114</v>
      </c>
      <c r="D189" s="91" t="s">
        <v>158</v>
      </c>
      <c r="E189" s="90">
        <v>1</v>
      </c>
      <c r="F189" s="90">
        <f t="shared" si="4"/>
        <v>50.625</v>
      </c>
      <c r="G189" s="90">
        <f t="shared" si="5"/>
        <v>40.5</v>
      </c>
      <c r="H189" s="90"/>
      <c r="I189" s="92">
        <v>0.20250000000000001</v>
      </c>
      <c r="J189" s="92">
        <v>0.19642999999999999</v>
      </c>
      <c r="K189" s="93">
        <f t="shared" si="3"/>
        <v>103.38421052631578</v>
      </c>
      <c r="L189" s="94">
        <v>0.40500000000000003</v>
      </c>
      <c r="M189" s="95">
        <v>22.072679000000001</v>
      </c>
      <c r="N189" s="95">
        <v>83.219918000000007</v>
      </c>
      <c r="O189" s="90">
        <v>1</v>
      </c>
    </row>
    <row r="190" spans="2:15" ht="15" customHeight="1">
      <c r="B190" s="90">
        <v>114</v>
      </c>
      <c r="C190" s="95" t="s">
        <v>114</v>
      </c>
      <c r="D190" s="91" t="s">
        <v>159</v>
      </c>
      <c r="E190" s="90">
        <v>1</v>
      </c>
      <c r="F190" s="90">
        <f t="shared" si="4"/>
        <v>202.375</v>
      </c>
      <c r="G190" s="90">
        <f t="shared" si="5"/>
        <v>161.9</v>
      </c>
      <c r="H190" s="90"/>
      <c r="I190" s="92">
        <v>0.8095</v>
      </c>
      <c r="J190" s="92">
        <v>0.78522000000000003</v>
      </c>
      <c r="K190" s="93">
        <f t="shared" si="3"/>
        <v>413.27368421052631</v>
      </c>
      <c r="L190" s="94">
        <v>1.619</v>
      </c>
      <c r="M190" s="95">
        <v>22.084264999999998</v>
      </c>
      <c r="N190" s="95">
        <v>83.223669999999998</v>
      </c>
      <c r="O190" s="90">
        <v>1</v>
      </c>
    </row>
    <row r="191" spans="2:15" ht="15" customHeight="1">
      <c r="B191" s="90">
        <v>115</v>
      </c>
      <c r="C191" s="95" t="s">
        <v>114</v>
      </c>
      <c r="D191" s="91" t="s">
        <v>160</v>
      </c>
      <c r="E191" s="90">
        <v>1</v>
      </c>
      <c r="F191" s="90">
        <f t="shared" si="4"/>
        <v>50.5</v>
      </c>
      <c r="G191" s="90">
        <f t="shared" si="5"/>
        <v>40.400000000000006</v>
      </c>
      <c r="H191" s="90"/>
      <c r="I191" s="92">
        <v>0.20200000000000001</v>
      </c>
      <c r="J191" s="92">
        <v>0.19594</v>
      </c>
      <c r="K191" s="93">
        <f t="shared" si="3"/>
        <v>103.12631578947368</v>
      </c>
      <c r="L191" s="94">
        <v>0.40400000000000003</v>
      </c>
      <c r="M191" s="95">
        <v>22.078665999999998</v>
      </c>
      <c r="N191" s="95">
        <v>83.235650000000007</v>
      </c>
      <c r="O191" s="90">
        <v>1</v>
      </c>
    </row>
    <row r="192" spans="2:15" ht="15" customHeight="1">
      <c r="B192" s="90">
        <v>116</v>
      </c>
      <c r="C192" s="95" t="s">
        <v>114</v>
      </c>
      <c r="D192" s="91" t="s">
        <v>161</v>
      </c>
      <c r="E192" s="90">
        <v>1</v>
      </c>
      <c r="F192" s="90">
        <f t="shared" si="4"/>
        <v>349</v>
      </c>
      <c r="G192" s="90">
        <f t="shared" si="5"/>
        <v>279.2</v>
      </c>
      <c r="H192" s="90"/>
      <c r="I192" s="92">
        <v>0.6</v>
      </c>
      <c r="J192" s="92">
        <v>0.58199999999999996</v>
      </c>
      <c r="K192" s="93">
        <f t="shared" si="3"/>
        <v>306.31578947368416</v>
      </c>
      <c r="L192" s="94">
        <v>2.7919999999999998</v>
      </c>
      <c r="M192" s="95">
        <v>22.078405</v>
      </c>
      <c r="N192" s="95">
        <v>83.242497</v>
      </c>
      <c r="O192" s="90">
        <v>1</v>
      </c>
    </row>
    <row r="193" spans="2:15" ht="15" customHeight="1">
      <c r="B193" s="90">
        <v>117</v>
      </c>
      <c r="C193" s="95" t="s">
        <v>114</v>
      </c>
      <c r="D193" s="91" t="s">
        <v>161</v>
      </c>
      <c r="E193" s="90">
        <v>1</v>
      </c>
      <c r="F193" s="90">
        <f t="shared" si="4"/>
        <v>40.5</v>
      </c>
      <c r="G193" s="90">
        <f t="shared" si="5"/>
        <v>32.4</v>
      </c>
      <c r="H193" s="90"/>
      <c r="I193" s="92">
        <v>0.16200000000000001</v>
      </c>
      <c r="J193" s="92">
        <v>0.15714</v>
      </c>
      <c r="K193" s="93">
        <f t="shared" si="3"/>
        <v>82.705263157894734</v>
      </c>
      <c r="L193" s="94">
        <v>0.32400000000000001</v>
      </c>
      <c r="M193" s="95">
        <v>22.074155999999999</v>
      </c>
      <c r="N193" s="95">
        <v>83.240832999999995</v>
      </c>
      <c r="O193" s="90">
        <v>0</v>
      </c>
    </row>
    <row r="194" spans="2:15" ht="15" customHeight="1">
      <c r="B194" s="90">
        <v>118</v>
      </c>
      <c r="C194" s="95" t="s">
        <v>114</v>
      </c>
      <c r="D194" s="91" t="s">
        <v>162</v>
      </c>
      <c r="E194" s="90">
        <v>1</v>
      </c>
      <c r="F194" s="90">
        <f t="shared" si="4"/>
        <v>210.625</v>
      </c>
      <c r="G194" s="90">
        <f t="shared" si="5"/>
        <v>168.5</v>
      </c>
      <c r="H194" s="90"/>
      <c r="I194" s="92">
        <v>0.62</v>
      </c>
      <c r="J194" s="92">
        <v>0.60140000000000005</v>
      </c>
      <c r="K194" s="93">
        <f t="shared" si="3"/>
        <v>316.5263157894737</v>
      </c>
      <c r="L194" s="94">
        <v>1.6850000000000001</v>
      </c>
      <c r="M194" s="95">
        <v>22.078648000000001</v>
      </c>
      <c r="N194" s="95">
        <v>83.232715999999996</v>
      </c>
      <c r="O194" s="90">
        <v>1</v>
      </c>
    </row>
    <row r="195" spans="2:15" ht="15" customHeight="1">
      <c r="B195" s="90">
        <v>119</v>
      </c>
      <c r="C195" s="95" t="s">
        <v>114</v>
      </c>
      <c r="D195" s="91" t="s">
        <v>163</v>
      </c>
      <c r="E195" s="90">
        <v>1</v>
      </c>
      <c r="F195" s="90">
        <f t="shared" si="4"/>
        <v>35.375</v>
      </c>
      <c r="G195" s="90">
        <f t="shared" si="5"/>
        <v>28.299999999999997</v>
      </c>
      <c r="H195" s="90"/>
      <c r="I195" s="92">
        <v>0.24</v>
      </c>
      <c r="J195" s="92">
        <v>0.23280000000000001</v>
      </c>
      <c r="K195" s="93">
        <f t="shared" si="3"/>
        <v>122.52631578947368</v>
      </c>
      <c r="L195" s="94">
        <v>0.28299999999999997</v>
      </c>
      <c r="M195" s="95">
        <v>22.076224</v>
      </c>
      <c r="N195" s="95">
        <v>83.229725000000002</v>
      </c>
      <c r="O195" s="90">
        <v>1</v>
      </c>
    </row>
    <row r="196" spans="2:15" ht="15" customHeight="1">
      <c r="B196" s="90">
        <v>120</v>
      </c>
      <c r="C196" s="95" t="s">
        <v>114</v>
      </c>
      <c r="D196" s="91" t="s">
        <v>163</v>
      </c>
      <c r="E196" s="90">
        <v>1</v>
      </c>
      <c r="F196" s="90">
        <f t="shared" si="4"/>
        <v>50.625</v>
      </c>
      <c r="G196" s="90">
        <f t="shared" si="5"/>
        <v>40.5</v>
      </c>
      <c r="H196" s="90"/>
      <c r="I196" s="92">
        <v>0.36</v>
      </c>
      <c r="J196" s="92">
        <v>0.34920000000000001</v>
      </c>
      <c r="K196" s="93">
        <f t="shared" si="3"/>
        <v>183.78947368421052</v>
      </c>
      <c r="L196" s="94">
        <v>0.40500000000000003</v>
      </c>
      <c r="M196" s="95">
        <v>22.076737999999999</v>
      </c>
      <c r="N196" s="95">
        <v>83.214533000000003</v>
      </c>
      <c r="O196" s="90">
        <v>0</v>
      </c>
    </row>
    <row r="197" spans="2:15" ht="15" customHeight="1">
      <c r="B197" s="90">
        <v>121</v>
      </c>
      <c r="C197" s="95" t="s">
        <v>114</v>
      </c>
      <c r="D197" s="91" t="s">
        <v>164</v>
      </c>
      <c r="E197" s="90">
        <v>1</v>
      </c>
      <c r="F197" s="90">
        <f t="shared" si="4"/>
        <v>38</v>
      </c>
      <c r="G197" s="90">
        <f t="shared" si="5"/>
        <v>30.4</v>
      </c>
      <c r="H197" s="90"/>
      <c r="I197" s="92">
        <v>0.34</v>
      </c>
      <c r="J197" s="92">
        <v>0.32979999999999998</v>
      </c>
      <c r="K197" s="93">
        <f t="shared" si="3"/>
        <v>173.57894736842104</v>
      </c>
      <c r="L197" s="94">
        <v>0.30399999999999999</v>
      </c>
      <c r="M197" s="95">
        <v>22.072106999999999</v>
      </c>
      <c r="N197" s="95">
        <v>83.214631999999995</v>
      </c>
      <c r="O197" s="90">
        <v>1</v>
      </c>
    </row>
    <row r="198" spans="2:15" ht="15" customHeight="1">
      <c r="B198" s="90">
        <v>122</v>
      </c>
      <c r="C198" s="95" t="s">
        <v>114</v>
      </c>
      <c r="D198" s="91" t="s">
        <v>165</v>
      </c>
      <c r="E198" s="90">
        <v>1</v>
      </c>
      <c r="F198" s="90">
        <f t="shared" si="4"/>
        <v>85.875</v>
      </c>
      <c r="G198" s="90">
        <f t="shared" si="5"/>
        <v>68.7</v>
      </c>
      <c r="H198" s="90"/>
      <c r="I198" s="92">
        <v>0.31</v>
      </c>
      <c r="J198" s="92">
        <v>0.30070000000000002</v>
      </c>
      <c r="K198" s="93">
        <f t="shared" si="3"/>
        <v>158.26315789473685</v>
      </c>
      <c r="L198" s="94">
        <v>0.68700000000000006</v>
      </c>
      <c r="M198" s="95">
        <v>22.082291000000001</v>
      </c>
      <c r="N198" s="95">
        <v>83.224626000000001</v>
      </c>
      <c r="O198" s="90">
        <v>1</v>
      </c>
    </row>
    <row r="199" spans="2:15" ht="15" customHeight="1">
      <c r="B199" s="90">
        <v>123</v>
      </c>
      <c r="C199" s="95" t="s">
        <v>114</v>
      </c>
      <c r="D199" s="91" t="s">
        <v>166</v>
      </c>
      <c r="E199" s="90">
        <v>1</v>
      </c>
      <c r="F199" s="90">
        <f t="shared" si="4"/>
        <v>85.875</v>
      </c>
      <c r="G199" s="90">
        <f t="shared" si="5"/>
        <v>68.7</v>
      </c>
      <c r="H199" s="90"/>
      <c r="I199" s="92">
        <v>0.34350000000000003</v>
      </c>
      <c r="J199" s="92">
        <v>0.3332</v>
      </c>
      <c r="K199" s="93">
        <f t="shared" si="3"/>
        <v>175.36842105263159</v>
      </c>
      <c r="L199" s="94">
        <v>0.68700000000000006</v>
      </c>
      <c r="M199" s="95">
        <v>22.081582000000001</v>
      </c>
      <c r="N199" s="95">
        <v>83.230365000000006</v>
      </c>
      <c r="O199" s="90">
        <v>1</v>
      </c>
    </row>
    <row r="200" spans="2:15" ht="15" customHeight="1">
      <c r="B200" s="90">
        <v>124</v>
      </c>
      <c r="C200" s="95" t="s">
        <v>114</v>
      </c>
      <c r="D200" s="91" t="s">
        <v>167</v>
      </c>
      <c r="E200" s="90">
        <v>1</v>
      </c>
      <c r="F200" s="90">
        <f t="shared" si="4"/>
        <v>111.375</v>
      </c>
      <c r="G200" s="90">
        <f t="shared" si="5"/>
        <v>89.1</v>
      </c>
      <c r="H200" s="90"/>
      <c r="I200" s="92">
        <v>0.34350000000000003</v>
      </c>
      <c r="J200" s="92">
        <v>0.3332</v>
      </c>
      <c r="K200" s="93">
        <f t="shared" si="3"/>
        <v>175.36842105263159</v>
      </c>
      <c r="L200" s="94">
        <v>0.89100000000000001</v>
      </c>
      <c r="M200" s="95">
        <v>22.076217</v>
      </c>
      <c r="N200" s="95">
        <v>83.230401999999998</v>
      </c>
      <c r="O200" s="90">
        <v>1</v>
      </c>
    </row>
    <row r="201" spans="2:15" ht="15" customHeight="1">
      <c r="B201" s="90">
        <v>125</v>
      </c>
      <c r="C201" s="95" t="s">
        <v>114</v>
      </c>
      <c r="D201" s="91" t="s">
        <v>168</v>
      </c>
      <c r="E201" s="90">
        <v>1</v>
      </c>
      <c r="F201" s="90">
        <f t="shared" si="4"/>
        <v>62.75</v>
      </c>
      <c r="G201" s="90">
        <f t="shared" si="5"/>
        <v>50.2</v>
      </c>
      <c r="H201" s="90"/>
      <c r="I201" s="92">
        <v>0.44550000000000001</v>
      </c>
      <c r="J201" s="92">
        <v>0.43214000000000002</v>
      </c>
      <c r="K201" s="93">
        <f t="shared" si="3"/>
        <v>227.44210526315791</v>
      </c>
      <c r="L201" s="94">
        <v>0.502</v>
      </c>
      <c r="M201" s="95">
        <v>22.077511000000001</v>
      </c>
      <c r="N201" s="95">
        <v>83.223533000000003</v>
      </c>
      <c r="O201" s="90">
        <v>1</v>
      </c>
    </row>
    <row r="202" spans="2:15" ht="15" customHeight="1">
      <c r="B202" s="90">
        <v>126</v>
      </c>
      <c r="C202" s="95" t="s">
        <v>114</v>
      </c>
      <c r="D202" s="91" t="s">
        <v>169</v>
      </c>
      <c r="E202" s="90">
        <v>1</v>
      </c>
      <c r="F202" s="90">
        <f t="shared" si="4"/>
        <v>151.75</v>
      </c>
      <c r="G202" s="90">
        <f t="shared" si="5"/>
        <v>121.39999999999999</v>
      </c>
      <c r="H202" s="90"/>
      <c r="I202" s="92">
        <v>0.251</v>
      </c>
      <c r="J202" s="92">
        <v>0.24346999999999999</v>
      </c>
      <c r="K202" s="93">
        <f t="shared" si="3"/>
        <v>128.1421052631579</v>
      </c>
      <c r="L202" s="94">
        <v>1.214</v>
      </c>
      <c r="M202" s="95">
        <v>22.069589000000001</v>
      </c>
      <c r="N202" s="95">
        <v>83.236581999999999</v>
      </c>
      <c r="O202" s="90">
        <v>1</v>
      </c>
    </row>
    <row r="203" spans="2:15" ht="15" customHeight="1">
      <c r="B203" s="90">
        <v>127</v>
      </c>
      <c r="C203" s="91" t="s">
        <v>102</v>
      </c>
      <c r="D203" s="91" t="s">
        <v>170</v>
      </c>
      <c r="E203" s="90">
        <v>1</v>
      </c>
      <c r="F203" s="90">
        <f t="shared" si="4"/>
        <v>151.75</v>
      </c>
      <c r="G203" s="90">
        <f t="shared" si="5"/>
        <v>121.39999999999999</v>
      </c>
      <c r="H203" s="90"/>
      <c r="I203" s="92">
        <v>0.60699999999999998</v>
      </c>
      <c r="J203" s="92">
        <v>0.58879000000000004</v>
      </c>
      <c r="K203" s="93">
        <f t="shared" si="3"/>
        <v>309.88947368421054</v>
      </c>
      <c r="L203" s="94">
        <v>1.214</v>
      </c>
      <c r="M203" s="95">
        <v>22.078402000000001</v>
      </c>
      <c r="N203" s="95">
        <v>83.238564999999994</v>
      </c>
      <c r="O203" s="90">
        <v>1</v>
      </c>
    </row>
    <row r="204" spans="2:15" ht="15" customHeight="1">
      <c r="B204" s="90">
        <v>128</v>
      </c>
      <c r="C204" s="91" t="s">
        <v>102</v>
      </c>
      <c r="D204" s="91" t="s">
        <v>171</v>
      </c>
      <c r="E204" s="90">
        <v>1</v>
      </c>
      <c r="F204" s="90">
        <f t="shared" si="4"/>
        <v>39.5</v>
      </c>
      <c r="G204" s="90">
        <f t="shared" si="5"/>
        <v>31.6</v>
      </c>
      <c r="H204" s="90"/>
      <c r="I204" s="92">
        <v>0.24</v>
      </c>
      <c r="J204" s="92">
        <v>0.23280000000000001</v>
      </c>
      <c r="K204" s="93">
        <f t="shared" si="3"/>
        <v>122.52631578947368</v>
      </c>
      <c r="L204" s="94">
        <v>0.316</v>
      </c>
      <c r="M204" s="95">
        <v>22.086085000000001</v>
      </c>
      <c r="N204" s="95">
        <v>83.241007999999994</v>
      </c>
      <c r="O204" s="90">
        <v>1</v>
      </c>
    </row>
    <row r="205" spans="2:15" ht="15" customHeight="1">
      <c r="B205" s="90">
        <v>129</v>
      </c>
      <c r="C205" s="91" t="s">
        <v>102</v>
      </c>
      <c r="D205" s="91" t="s">
        <v>172</v>
      </c>
      <c r="E205" s="90">
        <v>1</v>
      </c>
      <c r="F205" s="90">
        <f t="shared" si="4"/>
        <v>39.5</v>
      </c>
      <c r="G205" s="90">
        <f t="shared" si="5"/>
        <v>31.6</v>
      </c>
      <c r="H205" s="90"/>
      <c r="I205" s="92">
        <v>0.158</v>
      </c>
      <c r="J205" s="92">
        <v>0.15326000000000001</v>
      </c>
      <c r="K205" s="93">
        <f t="shared" si="3"/>
        <v>80.663157894736841</v>
      </c>
      <c r="L205" s="94">
        <v>0.316</v>
      </c>
      <c r="M205" s="95">
        <v>22.075468000000001</v>
      </c>
      <c r="N205" s="95">
        <v>83.243908000000005</v>
      </c>
      <c r="O205" s="90">
        <v>1</v>
      </c>
    </row>
    <row r="206" spans="2:15" ht="15" customHeight="1">
      <c r="B206" s="90">
        <v>130</v>
      </c>
      <c r="C206" s="98" t="s">
        <v>148</v>
      </c>
      <c r="D206" s="91" t="s">
        <v>173</v>
      </c>
      <c r="E206" s="90">
        <v>1</v>
      </c>
      <c r="F206" s="90">
        <v>0</v>
      </c>
      <c r="G206" s="90">
        <v>4</v>
      </c>
      <c r="H206" s="90">
        <v>9</v>
      </c>
      <c r="I206" s="90">
        <v>2.3340000000000001</v>
      </c>
      <c r="J206" s="90">
        <v>0.69899999999999995</v>
      </c>
      <c r="K206" s="93">
        <f t="shared" ref="K206:K234" si="6">J206/0.0019</f>
        <v>367.89473684210526</v>
      </c>
      <c r="L206" s="90">
        <v>2.15</v>
      </c>
      <c r="M206" s="95">
        <v>22.069709</v>
      </c>
      <c r="N206" s="95">
        <v>83.223564999999994</v>
      </c>
      <c r="O206" s="90">
        <v>1</v>
      </c>
    </row>
    <row r="207" spans="2:15" ht="15" customHeight="1">
      <c r="B207" s="90">
        <v>131</v>
      </c>
      <c r="C207" s="98" t="s">
        <v>148</v>
      </c>
      <c r="D207" s="91" t="s">
        <v>174</v>
      </c>
      <c r="E207" s="90">
        <v>1</v>
      </c>
      <c r="F207" s="90">
        <v>0</v>
      </c>
      <c r="G207" s="90">
        <v>4</v>
      </c>
      <c r="H207" s="90">
        <v>9</v>
      </c>
      <c r="I207" s="90">
        <v>2.3340000000000001</v>
      </c>
      <c r="J207" s="90">
        <v>0.69899999999999995</v>
      </c>
      <c r="K207" s="93">
        <f t="shared" si="6"/>
        <v>367.89473684210526</v>
      </c>
      <c r="L207" s="90">
        <v>2.15</v>
      </c>
      <c r="M207" s="100">
        <v>22.079931999999999</v>
      </c>
      <c r="N207" s="100">
        <v>83.233029999999999</v>
      </c>
      <c r="O207" s="90">
        <v>1</v>
      </c>
    </row>
    <row r="208" spans="2:15" ht="15" customHeight="1">
      <c r="B208" s="90">
        <v>132</v>
      </c>
      <c r="C208" s="101" t="s">
        <v>175</v>
      </c>
      <c r="D208" s="91" t="s">
        <v>97</v>
      </c>
      <c r="E208" s="90">
        <v>1</v>
      </c>
      <c r="F208" s="90">
        <v>68</v>
      </c>
      <c r="G208" s="90">
        <v>60</v>
      </c>
      <c r="H208" s="90">
        <v>3</v>
      </c>
      <c r="I208" s="92">
        <v>7.4</v>
      </c>
      <c r="J208" s="92">
        <v>6.8079999999999998</v>
      </c>
      <c r="K208" s="93">
        <f t="shared" si="6"/>
        <v>3583.1578947368421</v>
      </c>
      <c r="L208" s="94">
        <v>12.61</v>
      </c>
      <c r="M208" s="102">
        <v>22.071477999999999</v>
      </c>
      <c r="N208" s="102">
        <v>83.228926000000001</v>
      </c>
      <c r="O208" s="90">
        <v>7</v>
      </c>
    </row>
    <row r="209" spans="2:15" ht="15" customHeight="1">
      <c r="B209" s="90">
        <v>133</v>
      </c>
      <c r="C209" s="101" t="s">
        <v>175</v>
      </c>
      <c r="D209" s="91" t="s">
        <v>97</v>
      </c>
      <c r="E209" s="90">
        <v>1</v>
      </c>
      <c r="F209" s="90">
        <v>95</v>
      </c>
      <c r="G209" s="90">
        <v>115</v>
      </c>
      <c r="H209" s="90">
        <v>3</v>
      </c>
      <c r="I209" s="92">
        <v>10</v>
      </c>
      <c r="J209" s="92">
        <v>9.5</v>
      </c>
      <c r="K209" s="93">
        <f t="shared" si="6"/>
        <v>5000</v>
      </c>
      <c r="L209" s="94">
        <v>3.5739999999999998</v>
      </c>
      <c r="M209" s="95">
        <v>22.080297000000002</v>
      </c>
      <c r="N209" s="95">
        <v>83.228406000000007</v>
      </c>
      <c r="O209" s="90">
        <v>7</v>
      </c>
    </row>
    <row r="210" spans="2:15" ht="15" customHeight="1">
      <c r="B210" s="90">
        <v>134</v>
      </c>
      <c r="C210" s="101" t="s">
        <v>175</v>
      </c>
      <c r="D210" s="91" t="s">
        <v>97</v>
      </c>
      <c r="E210" s="90">
        <v>1</v>
      </c>
      <c r="F210" s="90">
        <v>90</v>
      </c>
      <c r="G210" s="90">
        <v>105</v>
      </c>
      <c r="H210" s="90">
        <v>3</v>
      </c>
      <c r="I210" s="92">
        <v>10</v>
      </c>
      <c r="J210" s="92">
        <v>9.5</v>
      </c>
      <c r="K210" s="93">
        <f t="shared" si="6"/>
        <v>5000</v>
      </c>
      <c r="L210" s="94">
        <v>0.504</v>
      </c>
      <c r="M210" s="95">
        <v>22.078130999999999</v>
      </c>
      <c r="N210" s="95">
        <v>83.219095999999993</v>
      </c>
      <c r="O210" s="90">
        <v>7</v>
      </c>
    </row>
    <row r="211" spans="2:15" ht="15" customHeight="1">
      <c r="B211" s="90">
        <v>135</v>
      </c>
      <c r="C211" s="95" t="s">
        <v>99</v>
      </c>
      <c r="D211" s="91" t="s">
        <v>97</v>
      </c>
      <c r="E211" s="90">
        <v>1</v>
      </c>
      <c r="F211" s="90">
        <v>150</v>
      </c>
      <c r="G211" s="90"/>
      <c r="H211" s="90">
        <v>3</v>
      </c>
      <c r="I211" s="92">
        <v>5.8</v>
      </c>
      <c r="J211" s="92">
        <v>5.3360000000000003</v>
      </c>
      <c r="K211" s="93">
        <f t="shared" si="6"/>
        <v>2808.4210526315792</v>
      </c>
      <c r="L211" s="94">
        <v>13.95</v>
      </c>
      <c r="M211" s="95">
        <v>22.078726</v>
      </c>
      <c r="N211" s="95">
        <v>83.238276999999997</v>
      </c>
      <c r="O211" s="90">
        <v>3</v>
      </c>
    </row>
    <row r="212" spans="2:15" ht="15" customHeight="1">
      <c r="B212" s="90">
        <v>136</v>
      </c>
      <c r="C212" s="95" t="s">
        <v>99</v>
      </c>
      <c r="D212" s="91" t="s">
        <v>97</v>
      </c>
      <c r="E212" s="90">
        <v>1</v>
      </c>
      <c r="F212" s="90">
        <v>110</v>
      </c>
      <c r="G212" s="90"/>
      <c r="H212" s="90">
        <v>3</v>
      </c>
      <c r="I212" s="92">
        <v>3.9</v>
      </c>
      <c r="J212" s="92">
        <v>3.5880000000000001</v>
      </c>
      <c r="K212" s="93">
        <f t="shared" si="6"/>
        <v>1888.421052631579</v>
      </c>
      <c r="L212" s="94">
        <v>0.78800000000000003</v>
      </c>
      <c r="M212" s="95">
        <v>22.083738</v>
      </c>
      <c r="N212" s="95">
        <v>83.225328000000005</v>
      </c>
      <c r="O212" s="90">
        <v>3</v>
      </c>
    </row>
    <row r="213" spans="2:15" ht="15" customHeight="1">
      <c r="B213" s="90">
        <v>137</v>
      </c>
      <c r="C213" s="95" t="s">
        <v>176</v>
      </c>
      <c r="D213" s="91" t="s">
        <v>177</v>
      </c>
      <c r="E213" s="90">
        <v>1</v>
      </c>
      <c r="F213" s="90">
        <v>20</v>
      </c>
      <c r="G213" s="90">
        <v>20</v>
      </c>
      <c r="H213" s="90">
        <v>3</v>
      </c>
      <c r="I213" s="90">
        <v>1.2629999999999999</v>
      </c>
      <c r="J213" s="90">
        <v>1.111</v>
      </c>
      <c r="K213" s="93">
        <f t="shared" si="6"/>
        <v>584.73684210526312</v>
      </c>
      <c r="L213" s="90">
        <v>0.9</v>
      </c>
      <c r="M213" s="95">
        <v>22.075893000000001</v>
      </c>
      <c r="N213" s="95">
        <v>83.239705999999998</v>
      </c>
      <c r="O213" s="90">
        <v>1</v>
      </c>
    </row>
    <row r="214" spans="2:15" ht="15" customHeight="1">
      <c r="B214" s="90">
        <v>138</v>
      </c>
      <c r="C214" s="95" t="s">
        <v>176</v>
      </c>
      <c r="D214" s="91" t="s">
        <v>178</v>
      </c>
      <c r="E214" s="90">
        <v>1</v>
      </c>
      <c r="F214" s="90">
        <v>20</v>
      </c>
      <c r="G214" s="90">
        <v>20</v>
      </c>
      <c r="H214" s="90">
        <v>3</v>
      </c>
      <c r="I214" s="90">
        <v>1.2629999999999999</v>
      </c>
      <c r="J214" s="90">
        <v>1.111</v>
      </c>
      <c r="K214" s="93">
        <f t="shared" si="6"/>
        <v>584.73684210526312</v>
      </c>
      <c r="L214" s="90">
        <v>0.9</v>
      </c>
      <c r="M214" s="100">
        <v>22.071283999999999</v>
      </c>
      <c r="N214" s="100">
        <v>83.233898999999994</v>
      </c>
      <c r="O214" s="90">
        <v>1</v>
      </c>
    </row>
    <row r="215" spans="2:15" ht="15" customHeight="1">
      <c r="B215" s="90">
        <v>139</v>
      </c>
      <c r="C215" s="95" t="s">
        <v>176</v>
      </c>
      <c r="D215" s="91" t="s">
        <v>111</v>
      </c>
      <c r="E215" s="90">
        <v>1</v>
      </c>
      <c r="F215" s="90">
        <v>20</v>
      </c>
      <c r="G215" s="90">
        <v>20</v>
      </c>
      <c r="H215" s="90">
        <v>3</v>
      </c>
      <c r="I215" s="90">
        <v>1.2629999999999999</v>
      </c>
      <c r="J215" s="90">
        <v>1.111</v>
      </c>
      <c r="K215" s="93">
        <f t="shared" si="6"/>
        <v>584.73684210526312</v>
      </c>
      <c r="L215" s="90">
        <v>0.9</v>
      </c>
      <c r="M215" s="100">
        <v>22.075482000000001</v>
      </c>
      <c r="N215" s="100">
        <v>83.234772000000007</v>
      </c>
      <c r="O215" s="90">
        <v>1</v>
      </c>
    </row>
    <row r="216" spans="2:15" ht="15" customHeight="1">
      <c r="B216" s="90">
        <v>140</v>
      </c>
      <c r="C216" s="95" t="s">
        <v>176</v>
      </c>
      <c r="D216" s="91" t="s">
        <v>179</v>
      </c>
      <c r="E216" s="90">
        <v>1</v>
      </c>
      <c r="F216" s="90">
        <v>20</v>
      </c>
      <c r="G216" s="90">
        <v>20</v>
      </c>
      <c r="H216" s="90">
        <v>3</v>
      </c>
      <c r="I216" s="90">
        <v>1.2629999999999999</v>
      </c>
      <c r="J216" s="90">
        <v>1.111</v>
      </c>
      <c r="K216" s="93">
        <f t="shared" si="6"/>
        <v>584.73684210526312</v>
      </c>
      <c r="L216" s="90">
        <v>0.9</v>
      </c>
      <c r="M216" s="100">
        <v>22.080158000000001</v>
      </c>
      <c r="N216" s="100">
        <v>83.241097999999994</v>
      </c>
      <c r="O216" s="90">
        <v>1</v>
      </c>
    </row>
    <row r="217" spans="2:15" ht="15" customHeight="1">
      <c r="B217" s="90">
        <v>141</v>
      </c>
      <c r="C217" s="95" t="s">
        <v>114</v>
      </c>
      <c r="D217" s="91" t="s">
        <v>160</v>
      </c>
      <c r="E217" s="90">
        <v>1</v>
      </c>
      <c r="F217" s="90"/>
      <c r="G217" s="90"/>
      <c r="H217" s="90"/>
      <c r="I217" s="92">
        <v>0.44</v>
      </c>
      <c r="J217" s="92">
        <v>0.42680000000000001</v>
      </c>
      <c r="K217" s="93">
        <f t="shared" si="6"/>
        <v>224.63157894736844</v>
      </c>
      <c r="L217" s="94">
        <v>0.50600000000000001</v>
      </c>
      <c r="M217" s="95">
        <v>22.081420000000001</v>
      </c>
      <c r="N217" s="95">
        <v>83.223022999999998</v>
      </c>
      <c r="O217" s="90">
        <v>0</v>
      </c>
    </row>
    <row r="218" spans="2:15" ht="15" customHeight="1">
      <c r="B218" s="90">
        <v>142</v>
      </c>
      <c r="C218" s="91" t="s">
        <v>102</v>
      </c>
      <c r="D218" s="91" t="s">
        <v>180</v>
      </c>
      <c r="E218" s="90">
        <v>1</v>
      </c>
      <c r="F218" s="90">
        <f t="shared" ref="F218:F219" si="7">L218*125</f>
        <v>277.875</v>
      </c>
      <c r="G218" s="90">
        <f t="shared" ref="G218:G219" si="8">L218*100</f>
        <v>222.29999999999998</v>
      </c>
      <c r="H218" s="103"/>
      <c r="I218" s="104">
        <v>0.253</v>
      </c>
      <c r="J218" s="104">
        <v>0.24540999999999999</v>
      </c>
      <c r="K218" s="93">
        <f t="shared" si="6"/>
        <v>129.16315789473683</v>
      </c>
      <c r="L218" s="105">
        <v>2.2229999999999999</v>
      </c>
      <c r="M218" s="95">
        <v>22.084102999999999</v>
      </c>
      <c r="N218" s="95">
        <v>83.239036999999996</v>
      </c>
      <c r="O218" s="90">
        <v>1</v>
      </c>
    </row>
    <row r="219" spans="2:15" ht="15" customHeight="1">
      <c r="B219" s="90">
        <v>143</v>
      </c>
      <c r="C219" s="91" t="s">
        <v>102</v>
      </c>
      <c r="D219" s="91" t="s">
        <v>181</v>
      </c>
      <c r="E219" s="90">
        <v>1</v>
      </c>
      <c r="F219" s="90">
        <f t="shared" si="7"/>
        <v>122.5</v>
      </c>
      <c r="G219" s="90">
        <f t="shared" si="8"/>
        <v>98</v>
      </c>
      <c r="H219" s="103"/>
      <c r="I219" s="104">
        <v>0.34</v>
      </c>
      <c r="J219" s="104">
        <v>0.32979999999999998</v>
      </c>
      <c r="K219" s="93">
        <f t="shared" si="6"/>
        <v>173.57894736842104</v>
      </c>
      <c r="L219" s="105">
        <v>0.98</v>
      </c>
      <c r="M219" s="95">
        <v>22.069728999999999</v>
      </c>
      <c r="N219" s="95">
        <v>83.220609999999994</v>
      </c>
      <c r="O219" s="90">
        <v>1</v>
      </c>
    </row>
    <row r="220" spans="2:15" ht="15" customHeight="1">
      <c r="B220" s="90">
        <v>144</v>
      </c>
      <c r="C220" s="101" t="s">
        <v>175</v>
      </c>
      <c r="D220" s="91" t="s">
        <v>97</v>
      </c>
      <c r="E220" s="90">
        <v>1</v>
      </c>
      <c r="F220" s="103">
        <v>85</v>
      </c>
      <c r="G220" s="103">
        <v>68</v>
      </c>
      <c r="H220" s="103">
        <v>3</v>
      </c>
      <c r="I220" s="104">
        <v>6.54</v>
      </c>
      <c r="J220" s="104">
        <v>6.0167999999999999</v>
      </c>
      <c r="K220" s="93">
        <f t="shared" si="6"/>
        <v>3166.7368421052633</v>
      </c>
      <c r="L220" s="105">
        <v>2.7320000000000002</v>
      </c>
      <c r="M220" s="102">
        <v>22.071956</v>
      </c>
      <c r="N220" s="102">
        <v>83.230794000000003</v>
      </c>
      <c r="O220" s="90">
        <v>5</v>
      </c>
    </row>
    <row r="221" spans="2:15" ht="15" customHeight="1">
      <c r="B221" s="90">
        <v>145</v>
      </c>
      <c r="C221" s="101" t="s">
        <v>175</v>
      </c>
      <c r="D221" s="91" t="s">
        <v>97</v>
      </c>
      <c r="E221" s="90">
        <v>1</v>
      </c>
      <c r="F221" s="103">
        <v>84</v>
      </c>
      <c r="G221" s="103">
        <v>95</v>
      </c>
      <c r="H221" s="103">
        <v>3</v>
      </c>
      <c r="I221" s="104">
        <v>7.4</v>
      </c>
      <c r="J221" s="104">
        <v>6.8079999999999998</v>
      </c>
      <c r="K221" s="93">
        <f t="shared" si="6"/>
        <v>3583.1578947368421</v>
      </c>
      <c r="L221" s="105">
        <v>17.41</v>
      </c>
      <c r="M221" s="102">
        <v>22.073115999999999</v>
      </c>
      <c r="N221" s="102">
        <v>83.238427999999999</v>
      </c>
      <c r="O221" s="90">
        <v>4</v>
      </c>
    </row>
    <row r="222" spans="2:15" ht="15" customHeight="1">
      <c r="B222" s="90">
        <v>146</v>
      </c>
      <c r="C222" s="101" t="s">
        <v>175</v>
      </c>
      <c r="D222" s="91" t="s">
        <v>97</v>
      </c>
      <c r="E222" s="90">
        <v>1</v>
      </c>
      <c r="F222" s="103">
        <v>85</v>
      </c>
      <c r="G222" s="103">
        <v>70</v>
      </c>
      <c r="H222" s="103">
        <v>3</v>
      </c>
      <c r="I222" s="104">
        <v>8</v>
      </c>
      <c r="J222" s="104">
        <v>7.36</v>
      </c>
      <c r="K222" s="93">
        <f t="shared" si="6"/>
        <v>3873.6842105263158</v>
      </c>
      <c r="L222" s="105">
        <v>2.0230000000000001</v>
      </c>
      <c r="M222" s="102">
        <v>22.080589</v>
      </c>
      <c r="N222" s="102">
        <v>83.225149000000002</v>
      </c>
      <c r="O222" s="90">
        <v>8</v>
      </c>
    </row>
    <row r="223" spans="2:15" ht="15" customHeight="1">
      <c r="B223" s="90">
        <v>147</v>
      </c>
      <c r="C223" s="91" t="s">
        <v>101</v>
      </c>
      <c r="D223" s="91" t="s">
        <v>97</v>
      </c>
      <c r="E223" s="90">
        <v>1</v>
      </c>
      <c r="F223" s="103">
        <v>15</v>
      </c>
      <c r="G223" s="103"/>
      <c r="H223" s="103">
        <v>2</v>
      </c>
      <c r="I223" s="104">
        <v>15</v>
      </c>
      <c r="J223" s="104">
        <v>7</v>
      </c>
      <c r="K223" s="93">
        <f t="shared" si="6"/>
        <v>3684.2105263157896</v>
      </c>
      <c r="L223" s="105">
        <v>32.950000000000003</v>
      </c>
      <c r="M223" s="95">
        <v>22.075665000000001</v>
      </c>
      <c r="N223" s="95">
        <v>83.218114</v>
      </c>
      <c r="O223" s="90">
        <v>8</v>
      </c>
    </row>
    <row r="224" spans="2:15" ht="15" customHeight="1">
      <c r="B224" s="90">
        <v>148</v>
      </c>
      <c r="C224" s="95" t="s">
        <v>176</v>
      </c>
      <c r="D224" s="91" t="s">
        <v>178</v>
      </c>
      <c r="E224" s="90">
        <v>1</v>
      </c>
      <c r="F224" s="90">
        <v>20</v>
      </c>
      <c r="G224" s="90">
        <v>20</v>
      </c>
      <c r="H224" s="90">
        <v>3</v>
      </c>
      <c r="I224" s="90">
        <v>1.2629999999999999</v>
      </c>
      <c r="J224" s="90">
        <v>1.111</v>
      </c>
      <c r="K224" s="93">
        <f t="shared" si="6"/>
        <v>584.73684210526312</v>
      </c>
      <c r="L224" s="90">
        <v>0.9</v>
      </c>
      <c r="M224" s="95">
        <v>22.072772000000001</v>
      </c>
      <c r="N224" s="95">
        <v>83.233063000000001</v>
      </c>
      <c r="O224" s="90">
        <v>1</v>
      </c>
    </row>
    <row r="225" spans="2:15" ht="15" customHeight="1">
      <c r="B225" s="90">
        <v>149</v>
      </c>
      <c r="C225" s="95" t="s">
        <v>176</v>
      </c>
      <c r="D225" s="91" t="s">
        <v>111</v>
      </c>
      <c r="E225" s="90">
        <v>1</v>
      </c>
      <c r="F225" s="90">
        <v>20</v>
      </c>
      <c r="G225" s="90">
        <v>20</v>
      </c>
      <c r="H225" s="90">
        <v>3</v>
      </c>
      <c r="I225" s="90">
        <v>1.2629999999999999</v>
      </c>
      <c r="J225" s="90">
        <v>1.111</v>
      </c>
      <c r="K225" s="93">
        <f t="shared" si="6"/>
        <v>584.73684210526312</v>
      </c>
      <c r="L225" s="90">
        <v>0.9</v>
      </c>
      <c r="M225" s="95">
        <v>22.075664</v>
      </c>
      <c r="N225" s="95">
        <v>83.232158999999996</v>
      </c>
      <c r="O225" s="90">
        <v>0</v>
      </c>
    </row>
    <row r="226" spans="2:15" ht="15" customHeight="1">
      <c r="B226" s="90">
        <v>150</v>
      </c>
      <c r="C226" s="95" t="s">
        <v>176</v>
      </c>
      <c r="D226" s="91" t="s">
        <v>179</v>
      </c>
      <c r="E226" s="90">
        <v>1</v>
      </c>
      <c r="F226" s="90">
        <v>20</v>
      </c>
      <c r="G226" s="90">
        <v>20</v>
      </c>
      <c r="H226" s="90">
        <v>3</v>
      </c>
      <c r="I226" s="90">
        <v>1.2629999999999999</v>
      </c>
      <c r="J226" s="90">
        <v>1.111</v>
      </c>
      <c r="K226" s="93">
        <f t="shared" si="6"/>
        <v>584.73684210526312</v>
      </c>
      <c r="L226" s="90">
        <v>0.9</v>
      </c>
      <c r="M226" s="95">
        <v>22.069413999999998</v>
      </c>
      <c r="N226" s="95">
        <v>83.241214999999997</v>
      </c>
      <c r="O226" s="90">
        <v>0</v>
      </c>
    </row>
    <row r="227" spans="2:15" ht="15" customHeight="1">
      <c r="B227" s="90">
        <v>151</v>
      </c>
      <c r="C227" s="98" t="s">
        <v>148</v>
      </c>
      <c r="D227" s="91" t="s">
        <v>174</v>
      </c>
      <c r="E227" s="90">
        <v>1</v>
      </c>
      <c r="F227" s="90">
        <v>0</v>
      </c>
      <c r="G227" s="90">
        <v>4</v>
      </c>
      <c r="H227" s="90">
        <v>9</v>
      </c>
      <c r="I227" s="90">
        <v>2.3340000000000001</v>
      </c>
      <c r="J227" s="90">
        <v>0.69899999999999995</v>
      </c>
      <c r="K227" s="93">
        <f t="shared" si="6"/>
        <v>367.89473684210526</v>
      </c>
      <c r="L227" s="90">
        <v>2.15</v>
      </c>
      <c r="M227" s="100">
        <v>22.071224000000001</v>
      </c>
      <c r="N227" s="100">
        <v>83.232922000000002</v>
      </c>
      <c r="O227" s="90">
        <v>0</v>
      </c>
    </row>
    <row r="228" spans="2:15" ht="15" customHeight="1">
      <c r="B228" s="90">
        <v>152</v>
      </c>
      <c r="C228" s="98" t="s">
        <v>148</v>
      </c>
      <c r="D228" s="91" t="s">
        <v>155</v>
      </c>
      <c r="E228" s="90">
        <v>1</v>
      </c>
      <c r="F228" s="90">
        <v>0</v>
      </c>
      <c r="G228" s="90">
        <v>4</v>
      </c>
      <c r="H228" s="90">
        <v>9</v>
      </c>
      <c r="I228" s="90">
        <v>2.3340000000000001</v>
      </c>
      <c r="J228" s="90">
        <v>0.69899999999999995</v>
      </c>
      <c r="K228" s="93">
        <f t="shared" si="6"/>
        <v>367.89473684210526</v>
      </c>
      <c r="L228" s="90">
        <v>2.15</v>
      </c>
      <c r="M228" s="100">
        <v>22.077715000000001</v>
      </c>
      <c r="N228" s="100">
        <v>83.221824999999995</v>
      </c>
      <c r="O228" s="90">
        <v>0</v>
      </c>
    </row>
    <row r="229" spans="2:15" ht="15" customHeight="1">
      <c r="B229" s="90">
        <v>153</v>
      </c>
      <c r="C229" s="98" t="s">
        <v>148</v>
      </c>
      <c r="D229" s="91" t="s">
        <v>169</v>
      </c>
      <c r="E229" s="90">
        <v>1</v>
      </c>
      <c r="F229" s="90">
        <v>0</v>
      </c>
      <c r="G229" s="90">
        <v>4</v>
      </c>
      <c r="H229" s="90">
        <v>9</v>
      </c>
      <c r="I229" s="90">
        <v>2.3340000000000001</v>
      </c>
      <c r="J229" s="90">
        <v>0.69899999999999995</v>
      </c>
      <c r="K229" s="93">
        <f t="shared" si="6"/>
        <v>367.89473684210526</v>
      </c>
      <c r="L229" s="90">
        <v>2.15</v>
      </c>
      <c r="M229" s="100">
        <v>22.073301000000001</v>
      </c>
      <c r="N229" s="100">
        <v>83.237027999999995</v>
      </c>
      <c r="O229" s="90">
        <v>0</v>
      </c>
    </row>
    <row r="230" spans="2:15" ht="15" customHeight="1">
      <c r="B230" s="90">
        <v>154</v>
      </c>
      <c r="C230" s="98" t="s">
        <v>148</v>
      </c>
      <c r="D230" s="91" t="s">
        <v>182</v>
      </c>
      <c r="E230" s="90">
        <v>1</v>
      </c>
      <c r="F230" s="90">
        <v>0</v>
      </c>
      <c r="G230" s="90">
        <v>4</v>
      </c>
      <c r="H230" s="90">
        <v>9</v>
      </c>
      <c r="I230" s="90">
        <v>2.3340000000000001</v>
      </c>
      <c r="J230" s="90">
        <v>0.69899999999999995</v>
      </c>
      <c r="K230" s="93">
        <f t="shared" si="6"/>
        <v>367.89473684210526</v>
      </c>
      <c r="L230" s="90">
        <v>2.15</v>
      </c>
      <c r="M230" s="100">
        <v>22.073301000000001</v>
      </c>
      <c r="N230" s="100">
        <v>83.232031000000006</v>
      </c>
      <c r="O230" s="90">
        <v>1</v>
      </c>
    </row>
    <row r="231" spans="2:15" ht="15" customHeight="1">
      <c r="B231" s="90">
        <v>155</v>
      </c>
      <c r="C231" s="91" t="s">
        <v>102</v>
      </c>
      <c r="D231" s="91" t="s">
        <v>183</v>
      </c>
      <c r="E231" s="90">
        <v>1</v>
      </c>
      <c r="F231" s="90">
        <f t="shared" ref="F231:F233" si="9">L231*125</f>
        <v>158.875</v>
      </c>
      <c r="G231" s="90">
        <f t="shared" ref="G231:G233" si="10">L231*100</f>
        <v>127.1</v>
      </c>
      <c r="H231" s="103"/>
      <c r="I231" s="104">
        <v>0.14149999999999999</v>
      </c>
      <c r="J231" s="104">
        <v>0.13725999999999999</v>
      </c>
      <c r="K231" s="93">
        <f t="shared" si="6"/>
        <v>72.242105263157896</v>
      </c>
      <c r="L231" s="105">
        <v>1.2709999999999999</v>
      </c>
      <c r="M231" s="100">
        <v>22.06973</v>
      </c>
      <c r="N231" s="100">
        <v>83.232031000000006</v>
      </c>
      <c r="O231" s="90">
        <v>1</v>
      </c>
    </row>
    <row r="232" spans="2:15" ht="15" customHeight="1">
      <c r="B232" s="90">
        <v>156</v>
      </c>
      <c r="C232" s="91" t="s">
        <v>102</v>
      </c>
      <c r="D232" s="91" t="s">
        <v>184</v>
      </c>
      <c r="E232" s="90">
        <v>1</v>
      </c>
      <c r="F232" s="90">
        <f t="shared" si="9"/>
        <v>86</v>
      </c>
      <c r="G232" s="90">
        <f t="shared" si="10"/>
        <v>68.8</v>
      </c>
      <c r="H232" s="103"/>
      <c r="I232" s="104">
        <v>0.63549999999999995</v>
      </c>
      <c r="J232" s="104">
        <v>0.61643999999999999</v>
      </c>
      <c r="K232" s="93">
        <f t="shared" si="6"/>
        <v>324.44210526315788</v>
      </c>
      <c r="L232" s="105">
        <v>0.68799999999999994</v>
      </c>
      <c r="M232" s="95">
        <v>22.082315999999999</v>
      </c>
      <c r="N232" s="95">
        <v>83.235176999999993</v>
      </c>
      <c r="O232" s="90">
        <v>1</v>
      </c>
    </row>
    <row r="233" spans="2:15" ht="15" customHeight="1">
      <c r="B233" s="90">
        <v>157</v>
      </c>
      <c r="C233" s="91" t="s">
        <v>102</v>
      </c>
      <c r="D233" s="91" t="s">
        <v>185</v>
      </c>
      <c r="E233" s="90">
        <v>1</v>
      </c>
      <c r="F233" s="90">
        <f t="shared" si="9"/>
        <v>86.25</v>
      </c>
      <c r="G233" s="90">
        <f t="shared" si="10"/>
        <v>69</v>
      </c>
      <c r="H233" s="103"/>
      <c r="I233" s="104">
        <v>0.34399999999999997</v>
      </c>
      <c r="J233" s="104">
        <v>0.33367999999999998</v>
      </c>
      <c r="K233" s="93">
        <f t="shared" si="6"/>
        <v>175.62105263157895</v>
      </c>
      <c r="L233" s="105">
        <v>0.69</v>
      </c>
      <c r="M233" s="95">
        <v>22.068275</v>
      </c>
      <c r="N233" s="95">
        <v>83.236501000000004</v>
      </c>
      <c r="O233" s="90">
        <v>1</v>
      </c>
    </row>
    <row r="234" spans="2:15" ht="15" customHeight="1">
      <c r="B234" s="90">
        <v>158</v>
      </c>
      <c r="C234" s="100" t="s">
        <v>186</v>
      </c>
      <c r="D234" s="91" t="s">
        <v>97</v>
      </c>
      <c r="E234" s="90">
        <v>1</v>
      </c>
      <c r="F234" s="103"/>
      <c r="G234" s="103"/>
      <c r="H234" s="103"/>
      <c r="I234" s="104">
        <v>5.6987399999999999</v>
      </c>
      <c r="J234" s="104">
        <v>2.2795000000000001</v>
      </c>
      <c r="K234" s="93">
        <f t="shared" si="6"/>
        <v>1199.7368421052631</v>
      </c>
      <c r="L234" s="105">
        <v>10.1</v>
      </c>
      <c r="M234" s="100">
        <v>22.068275</v>
      </c>
      <c r="N234" s="100">
        <v>83.232613999999998</v>
      </c>
      <c r="O234" s="90">
        <v>1</v>
      </c>
    </row>
    <row r="235" spans="2:15" ht="15" customHeight="1">
      <c r="B235" s="90">
        <v>159</v>
      </c>
      <c r="C235" s="101" t="s">
        <v>175</v>
      </c>
      <c r="D235" s="91" t="s">
        <v>97</v>
      </c>
      <c r="E235" s="90">
        <v>1</v>
      </c>
      <c r="F235" s="90">
        <v>50</v>
      </c>
      <c r="G235" s="90">
        <v>45</v>
      </c>
      <c r="H235" s="90">
        <v>3</v>
      </c>
      <c r="I235" s="90">
        <v>6.7530000000000001</v>
      </c>
      <c r="J235" s="90">
        <v>6.1452299999999997</v>
      </c>
      <c r="K235" s="93">
        <v>3234.3315789473681</v>
      </c>
      <c r="L235" s="90">
        <v>6.3860000000000001</v>
      </c>
      <c r="M235" s="100">
        <v>22.079964</v>
      </c>
      <c r="N235" s="100">
        <v>83.230493999999993</v>
      </c>
      <c r="O235" s="90">
        <v>8</v>
      </c>
    </row>
    <row r="236" spans="2:15" ht="15" customHeight="1">
      <c r="B236" s="90">
        <v>160</v>
      </c>
      <c r="C236" s="101" t="s">
        <v>175</v>
      </c>
      <c r="D236" s="91" t="s">
        <v>97</v>
      </c>
      <c r="E236" s="90">
        <v>1</v>
      </c>
      <c r="F236" s="90">
        <v>50</v>
      </c>
      <c r="G236" s="90">
        <v>45</v>
      </c>
      <c r="H236" s="90">
        <v>3</v>
      </c>
      <c r="I236" s="90">
        <v>6.7530000000000001</v>
      </c>
      <c r="J236" s="90">
        <v>6.1452299999999997</v>
      </c>
      <c r="K236" s="93">
        <v>3234.3315789473681</v>
      </c>
      <c r="L236" s="90">
        <v>6.3860000000000001</v>
      </c>
      <c r="M236" s="100">
        <v>22.072472999999999</v>
      </c>
      <c r="N236" s="100">
        <v>83.225353999999996</v>
      </c>
      <c r="O236" s="90">
        <v>8</v>
      </c>
    </row>
    <row r="237" spans="2:15" ht="15" customHeight="1">
      <c r="B237" s="90">
        <v>161</v>
      </c>
      <c r="C237" s="95" t="s">
        <v>187</v>
      </c>
      <c r="D237" s="91" t="s">
        <v>188</v>
      </c>
      <c r="E237" s="90">
        <v>1</v>
      </c>
      <c r="F237" s="103">
        <v>8</v>
      </c>
      <c r="G237" s="103">
        <v>3.5</v>
      </c>
      <c r="H237" s="103"/>
      <c r="I237" s="104">
        <v>0.45</v>
      </c>
      <c r="J237" s="104">
        <v>0.28000000000000003</v>
      </c>
      <c r="K237" s="106">
        <v>147.36842105263159</v>
      </c>
      <c r="L237" s="103"/>
      <c r="M237" s="100">
        <v>22.074417</v>
      </c>
      <c r="N237" s="100">
        <v>83.225761000000006</v>
      </c>
      <c r="O237" s="90">
        <v>1</v>
      </c>
    </row>
    <row r="238" spans="2:15" ht="15" customHeight="1">
      <c r="B238" s="90">
        <v>162</v>
      </c>
      <c r="C238" s="95" t="s">
        <v>187</v>
      </c>
      <c r="D238" s="91" t="s">
        <v>189</v>
      </c>
      <c r="E238" s="90">
        <v>1</v>
      </c>
      <c r="F238" s="103">
        <v>8</v>
      </c>
      <c r="G238" s="103">
        <v>3.5</v>
      </c>
      <c r="H238" s="103"/>
      <c r="I238" s="104">
        <v>0.45</v>
      </c>
      <c r="J238" s="104">
        <v>0.28000000000000003</v>
      </c>
      <c r="K238" s="106">
        <v>147.36842105263159</v>
      </c>
      <c r="L238" s="103"/>
      <c r="M238" s="100">
        <v>22.075227999999999</v>
      </c>
      <c r="N238" s="100">
        <v>83.225988000000001</v>
      </c>
      <c r="O238" s="90">
        <v>1</v>
      </c>
    </row>
    <row r="239" spans="2:15" ht="15" customHeight="1">
      <c r="B239" s="90">
        <v>163</v>
      </c>
      <c r="C239" s="95" t="s">
        <v>187</v>
      </c>
      <c r="D239" s="91" t="s">
        <v>190</v>
      </c>
      <c r="E239" s="90">
        <v>1</v>
      </c>
      <c r="F239" s="103">
        <v>8</v>
      </c>
      <c r="G239" s="103">
        <v>3.5</v>
      </c>
      <c r="H239" s="103"/>
      <c r="I239" s="104">
        <v>0.45</v>
      </c>
      <c r="J239" s="104">
        <v>0.28000000000000003</v>
      </c>
      <c r="K239" s="106">
        <v>147.36842105263159</v>
      </c>
      <c r="L239" s="103"/>
      <c r="M239" s="100">
        <v>22.074842</v>
      </c>
      <c r="N239" s="100">
        <v>83.225233000000003</v>
      </c>
      <c r="O239" s="90">
        <v>1</v>
      </c>
    </row>
    <row r="240" spans="2:15" ht="15" customHeight="1">
      <c r="B240" s="90">
        <v>164</v>
      </c>
      <c r="C240" s="95" t="s">
        <v>187</v>
      </c>
      <c r="D240" s="91" t="s">
        <v>191</v>
      </c>
      <c r="E240" s="90">
        <v>1</v>
      </c>
      <c r="F240" s="103">
        <v>8</v>
      </c>
      <c r="G240" s="103">
        <v>3.5</v>
      </c>
      <c r="H240" s="103"/>
      <c r="I240" s="104">
        <v>0.45</v>
      </c>
      <c r="J240" s="104">
        <v>0.28000000000000003</v>
      </c>
      <c r="K240" s="106">
        <v>147.36842105263159</v>
      </c>
      <c r="L240" s="103"/>
      <c r="M240" s="100">
        <v>22.075873000000001</v>
      </c>
      <c r="N240" s="100">
        <v>83.225457000000006</v>
      </c>
      <c r="O240" s="90">
        <v>1</v>
      </c>
    </row>
    <row r="241" spans="2:15" ht="15" customHeight="1">
      <c r="B241" s="90">
        <v>165</v>
      </c>
      <c r="C241" s="95" t="s">
        <v>187</v>
      </c>
      <c r="D241" s="91" t="s">
        <v>192</v>
      </c>
      <c r="E241" s="90">
        <v>1</v>
      </c>
      <c r="F241" s="103">
        <v>8</v>
      </c>
      <c r="G241" s="103">
        <v>3.5</v>
      </c>
      <c r="H241" s="103"/>
      <c r="I241" s="104">
        <v>0.45</v>
      </c>
      <c r="J241" s="104">
        <v>0.28000000000000003</v>
      </c>
      <c r="K241" s="106">
        <v>147.36842105263159</v>
      </c>
      <c r="L241" s="103"/>
      <c r="M241" s="100">
        <v>22.074887</v>
      </c>
      <c r="N241" s="100">
        <v>83.226922000000002</v>
      </c>
      <c r="O241" s="90">
        <v>1</v>
      </c>
    </row>
    <row r="242" spans="2:15" ht="15" customHeight="1">
      <c r="B242" s="90">
        <v>166</v>
      </c>
      <c r="C242" s="95" t="s">
        <v>193</v>
      </c>
      <c r="D242" s="91" t="s">
        <v>97</v>
      </c>
      <c r="E242" s="90">
        <v>1</v>
      </c>
      <c r="F242" s="90">
        <v>150</v>
      </c>
      <c r="G242" s="90">
        <v>1</v>
      </c>
      <c r="H242" s="90">
        <v>1</v>
      </c>
      <c r="I242" s="90">
        <v>1.819</v>
      </c>
      <c r="J242" s="90">
        <v>1.6359999999999999</v>
      </c>
      <c r="K242" s="93">
        <f>J242/0.0019</f>
        <v>861.05263157894728</v>
      </c>
      <c r="L242" s="90">
        <v>2</v>
      </c>
      <c r="M242" s="100">
        <v>22.074885999999999</v>
      </c>
      <c r="N242" s="100">
        <v>83.231917999999993</v>
      </c>
      <c r="O242" s="90">
        <v>1</v>
      </c>
    </row>
    <row r="243" spans="2:15" ht="15" customHeight="1">
      <c r="B243" s="90">
        <v>167</v>
      </c>
      <c r="C243" s="95" t="s">
        <v>194</v>
      </c>
      <c r="D243" s="91" t="s">
        <v>97</v>
      </c>
      <c r="E243" s="90">
        <v>1</v>
      </c>
      <c r="F243" s="90">
        <v>500</v>
      </c>
      <c r="G243" s="90">
        <v>1</v>
      </c>
      <c r="H243" s="90">
        <v>1</v>
      </c>
      <c r="I243" s="90">
        <v>0.55149999999999999</v>
      </c>
      <c r="J243" s="90">
        <v>0.52400000000000002</v>
      </c>
      <c r="K243" s="93">
        <f>J243/0.0019</f>
        <v>275.78947368421052</v>
      </c>
      <c r="L243" s="90">
        <v>5</v>
      </c>
      <c r="M243" s="100">
        <v>22.074885999999999</v>
      </c>
      <c r="N243" s="100">
        <v>83.231917999999993</v>
      </c>
      <c r="O243" s="90">
        <v>1</v>
      </c>
    </row>
    <row r="244" spans="2:15" ht="15" customHeight="1">
      <c r="B244" s="90">
        <v>168</v>
      </c>
      <c r="C244" s="95" t="s">
        <v>195</v>
      </c>
      <c r="D244" s="91" t="s">
        <v>97</v>
      </c>
      <c r="E244" s="107">
        <v>1</v>
      </c>
      <c r="F244" s="107">
        <v>100</v>
      </c>
      <c r="G244" s="107">
        <v>100</v>
      </c>
      <c r="H244" s="107"/>
      <c r="I244" s="107">
        <v>0.5</v>
      </c>
      <c r="J244" s="107">
        <v>0.1</v>
      </c>
      <c r="K244" s="108">
        <f>10000/190</f>
        <v>52.631578947368418</v>
      </c>
      <c r="L244" s="107">
        <v>1</v>
      </c>
      <c r="M244" s="100">
        <v>22.074885999999999</v>
      </c>
      <c r="N244" s="100">
        <v>83.231917999999993</v>
      </c>
      <c r="O244" s="90">
        <v>1</v>
      </c>
    </row>
    <row r="245" spans="2:15" ht="15" customHeight="1">
      <c r="B245" s="90">
        <v>169</v>
      </c>
      <c r="C245" s="95" t="s">
        <v>196</v>
      </c>
      <c r="D245" s="91" t="s">
        <v>97</v>
      </c>
      <c r="E245" s="107">
        <v>1</v>
      </c>
      <c r="F245" s="107">
        <v>10</v>
      </c>
      <c r="G245" s="107">
        <v>4</v>
      </c>
      <c r="H245" s="107"/>
      <c r="I245" s="107">
        <v>1.8204800000000001</v>
      </c>
      <c r="J245" s="107">
        <v>0.30499999999999999</v>
      </c>
      <c r="K245" s="108">
        <v>160.52631578947367</v>
      </c>
      <c r="L245" s="103"/>
      <c r="M245" s="100">
        <v>22.074885999999999</v>
      </c>
      <c r="N245" s="100">
        <v>83.231917999999993</v>
      </c>
      <c r="O245" s="90">
        <v>1</v>
      </c>
    </row>
    <row r="246" spans="2:15" ht="15" customHeight="1">
      <c r="B246" s="90">
        <v>170</v>
      </c>
      <c r="C246" s="95" t="s">
        <v>197</v>
      </c>
      <c r="D246" s="91" t="s">
        <v>97</v>
      </c>
      <c r="E246" s="107">
        <v>1</v>
      </c>
      <c r="F246" s="107">
        <v>10</v>
      </c>
      <c r="G246" s="107">
        <v>4</v>
      </c>
      <c r="H246" s="107"/>
      <c r="I246" s="107">
        <v>1.8204800000000001</v>
      </c>
      <c r="J246" s="107">
        <v>0.30499999999999999</v>
      </c>
      <c r="K246" s="108">
        <f>J246/0.0019</f>
        <v>160.52631578947367</v>
      </c>
      <c r="L246" s="103"/>
      <c r="M246" s="100">
        <v>22.074885999999999</v>
      </c>
      <c r="N246" s="100">
        <v>83.231917999999993</v>
      </c>
      <c r="O246" s="90">
        <v>1</v>
      </c>
    </row>
    <row r="247" spans="2:15" ht="15" customHeight="1">
      <c r="B247" s="90">
        <v>171</v>
      </c>
      <c r="C247" s="91" t="s">
        <v>102</v>
      </c>
      <c r="D247" s="91" t="s">
        <v>198</v>
      </c>
      <c r="E247" s="90">
        <v>1</v>
      </c>
      <c r="F247" s="90">
        <f t="shared" ref="F247:F252" si="11">L247*125</f>
        <v>106.25</v>
      </c>
      <c r="G247" s="90">
        <f t="shared" ref="G247:G252" si="12">L247*100</f>
        <v>85</v>
      </c>
      <c r="H247" s="103"/>
      <c r="I247" s="92">
        <v>0.54</v>
      </c>
      <c r="J247" s="92">
        <v>0.52380000000000004</v>
      </c>
      <c r="K247" s="93">
        <f t="shared" ref="K247:K252" si="13">J247/0.0019</f>
        <v>275.68421052631584</v>
      </c>
      <c r="L247" s="103">
        <v>0.85</v>
      </c>
      <c r="M247" s="100">
        <v>22.085944000000001</v>
      </c>
      <c r="N247" s="100">
        <v>83.235281000000001</v>
      </c>
      <c r="O247" s="90">
        <v>1</v>
      </c>
    </row>
    <row r="248" spans="2:15" ht="15" customHeight="1">
      <c r="B248" s="90">
        <v>172</v>
      </c>
      <c r="C248" s="91" t="s">
        <v>102</v>
      </c>
      <c r="D248" s="91" t="s">
        <v>199</v>
      </c>
      <c r="E248" s="90">
        <v>1</v>
      </c>
      <c r="F248" s="90">
        <f t="shared" si="11"/>
        <v>85</v>
      </c>
      <c r="G248" s="90">
        <f t="shared" si="12"/>
        <v>68</v>
      </c>
      <c r="H248" s="103"/>
      <c r="I248" s="92">
        <v>0.54</v>
      </c>
      <c r="J248" s="92">
        <v>0.52380000000000004</v>
      </c>
      <c r="K248" s="93">
        <f t="shared" si="13"/>
        <v>275.68421052631584</v>
      </c>
      <c r="L248" s="103">
        <v>0.68</v>
      </c>
      <c r="M248" s="100">
        <v>22.090603999999999</v>
      </c>
      <c r="N248" s="100">
        <v>83.228047000000004</v>
      </c>
      <c r="O248" s="90">
        <v>1</v>
      </c>
    </row>
    <row r="249" spans="2:15" ht="15" customHeight="1">
      <c r="B249" s="90">
        <v>173</v>
      </c>
      <c r="C249" s="91" t="s">
        <v>102</v>
      </c>
      <c r="D249" s="91" t="s">
        <v>200</v>
      </c>
      <c r="E249" s="90">
        <v>1</v>
      </c>
      <c r="F249" s="90">
        <f t="shared" si="11"/>
        <v>118.75</v>
      </c>
      <c r="G249" s="90">
        <f t="shared" si="12"/>
        <v>95</v>
      </c>
      <c r="H249" s="103"/>
      <c r="I249" s="92">
        <v>0.54</v>
      </c>
      <c r="J249" s="92">
        <v>0.52380000000000004</v>
      </c>
      <c r="K249" s="93">
        <f t="shared" si="13"/>
        <v>275.68421052631584</v>
      </c>
      <c r="L249" s="103">
        <v>0.95</v>
      </c>
      <c r="M249" s="100">
        <v>22.091556000000001</v>
      </c>
      <c r="N249" s="100">
        <v>83.240105</v>
      </c>
      <c r="O249" s="90">
        <v>1</v>
      </c>
    </row>
    <row r="250" spans="2:15" ht="15" customHeight="1">
      <c r="B250" s="90">
        <v>174</v>
      </c>
      <c r="C250" s="91" t="s">
        <v>102</v>
      </c>
      <c r="D250" s="91" t="s">
        <v>201</v>
      </c>
      <c r="E250" s="90">
        <v>1</v>
      </c>
      <c r="F250" s="90">
        <f t="shared" si="11"/>
        <v>93.75</v>
      </c>
      <c r="G250" s="90">
        <f t="shared" si="12"/>
        <v>75</v>
      </c>
      <c r="H250" s="103"/>
      <c r="I250" s="92">
        <v>0.54</v>
      </c>
      <c r="J250" s="92">
        <v>0.52380000000000004</v>
      </c>
      <c r="K250" s="93">
        <f t="shared" si="13"/>
        <v>275.68421052631584</v>
      </c>
      <c r="L250" s="103">
        <v>0.75</v>
      </c>
      <c r="M250" s="100">
        <v>22.096223999999999</v>
      </c>
      <c r="N250" s="100">
        <v>83.245670000000004</v>
      </c>
      <c r="O250" s="90">
        <v>1</v>
      </c>
    </row>
    <row r="251" spans="2:15" ht="15" customHeight="1">
      <c r="B251" s="90">
        <v>175</v>
      </c>
      <c r="C251" s="91" t="s">
        <v>102</v>
      </c>
      <c r="D251" s="91" t="s">
        <v>202</v>
      </c>
      <c r="E251" s="90">
        <v>1</v>
      </c>
      <c r="F251" s="90">
        <f t="shared" si="11"/>
        <v>81.25</v>
      </c>
      <c r="G251" s="90">
        <f t="shared" si="12"/>
        <v>65</v>
      </c>
      <c r="H251" s="103"/>
      <c r="I251" s="92">
        <v>0.54</v>
      </c>
      <c r="J251" s="92">
        <v>0.52380000000000004</v>
      </c>
      <c r="K251" s="93">
        <f t="shared" si="13"/>
        <v>275.68421052631584</v>
      </c>
      <c r="L251" s="103">
        <v>0.65</v>
      </c>
      <c r="M251" s="100">
        <v>22.075659999999999</v>
      </c>
      <c r="N251" s="100">
        <v>83.237931000000003</v>
      </c>
      <c r="O251" s="90">
        <v>1</v>
      </c>
    </row>
    <row r="252" spans="2:15" ht="15" customHeight="1">
      <c r="B252" s="90">
        <v>176</v>
      </c>
      <c r="C252" s="91" t="s">
        <v>102</v>
      </c>
      <c r="D252" s="91" t="s">
        <v>203</v>
      </c>
      <c r="E252" s="90">
        <v>1</v>
      </c>
      <c r="F252" s="90">
        <f t="shared" si="11"/>
        <v>92.5</v>
      </c>
      <c r="G252" s="90">
        <f t="shared" si="12"/>
        <v>74</v>
      </c>
      <c r="H252" s="103"/>
      <c r="I252" s="92">
        <v>0.54</v>
      </c>
      <c r="J252" s="92">
        <v>0.52380000000000004</v>
      </c>
      <c r="K252" s="93">
        <f t="shared" si="13"/>
        <v>275.68421052631584</v>
      </c>
      <c r="L252" s="103">
        <v>0.74</v>
      </c>
      <c r="M252" s="100">
        <v>22.074417</v>
      </c>
      <c r="N252" s="100">
        <v>83.231181000000007</v>
      </c>
      <c r="O252" s="90">
        <v>1</v>
      </c>
    </row>
    <row r="253" spans="2:15" ht="15" customHeight="1">
      <c r="B253" s="90">
        <v>177</v>
      </c>
      <c r="C253" s="95" t="s">
        <v>204</v>
      </c>
      <c r="D253" s="91" t="s">
        <v>205</v>
      </c>
      <c r="E253" s="90">
        <v>1</v>
      </c>
      <c r="F253" s="103">
        <v>750</v>
      </c>
      <c r="G253" s="103">
        <v>2</v>
      </c>
      <c r="H253" s="103">
        <v>0.75</v>
      </c>
      <c r="I253" s="103">
        <v>4</v>
      </c>
      <c r="J253" s="103">
        <v>3.75</v>
      </c>
      <c r="K253" s="106">
        <f>J253/0.0019</f>
        <v>1973.6842105263158</v>
      </c>
      <c r="L253" s="103">
        <v>12</v>
      </c>
      <c r="M253" s="100">
        <v>22.083324000000001</v>
      </c>
      <c r="N253" s="100">
        <v>83.227672999999996</v>
      </c>
      <c r="O253" s="90">
        <v>15</v>
      </c>
    </row>
    <row r="254" spans="2:15" ht="15" customHeight="1">
      <c r="B254" s="90">
        <v>178</v>
      </c>
      <c r="C254" s="95" t="s">
        <v>206</v>
      </c>
      <c r="D254" s="91" t="s">
        <v>97</v>
      </c>
      <c r="E254" s="107">
        <v>26</v>
      </c>
      <c r="F254" s="107">
        <v>1</v>
      </c>
      <c r="G254" s="107">
        <v>1</v>
      </c>
      <c r="H254" s="107">
        <v>1</v>
      </c>
      <c r="I254" s="107">
        <v>0.4</v>
      </c>
      <c r="J254" s="107">
        <v>0.25</v>
      </c>
      <c r="K254" s="108">
        <f>J254/0.0019</f>
        <v>131.57894736842104</v>
      </c>
      <c r="L254" s="107">
        <v>13</v>
      </c>
      <c r="M254" s="100">
        <v>22.0747</v>
      </c>
      <c r="N254" s="100">
        <v>83.226187999999993</v>
      </c>
      <c r="O254" s="90">
        <v>1</v>
      </c>
    </row>
    <row r="255" spans="2:15" ht="15" customHeight="1">
      <c r="B255" s="90">
        <v>179</v>
      </c>
      <c r="C255" s="98" t="s">
        <v>148</v>
      </c>
      <c r="D255" s="91" t="s">
        <v>207</v>
      </c>
      <c r="E255" s="90">
        <v>1</v>
      </c>
      <c r="F255" s="90">
        <v>0</v>
      </c>
      <c r="G255" s="90">
        <v>4</v>
      </c>
      <c r="H255" s="90">
        <v>9</v>
      </c>
      <c r="I255" s="90">
        <v>2.3340000000000001</v>
      </c>
      <c r="J255" s="90">
        <v>0.69899999999999995</v>
      </c>
      <c r="K255" s="93">
        <f t="shared" ref="K255:K263" si="14">J255/0.0019</f>
        <v>367.89473684210526</v>
      </c>
      <c r="L255" s="90">
        <v>2.15</v>
      </c>
      <c r="M255" s="100">
        <v>22.076563</v>
      </c>
      <c r="N255" s="100">
        <v>83.231063000000006</v>
      </c>
      <c r="O255" s="90">
        <v>1</v>
      </c>
    </row>
    <row r="256" spans="2:15" ht="15" customHeight="1">
      <c r="B256" s="90">
        <v>180</v>
      </c>
      <c r="C256" s="98" t="s">
        <v>148</v>
      </c>
      <c r="D256" s="91" t="s">
        <v>208</v>
      </c>
      <c r="E256" s="90">
        <v>1</v>
      </c>
      <c r="F256" s="90">
        <v>0</v>
      </c>
      <c r="G256" s="90">
        <v>4</v>
      </c>
      <c r="H256" s="90">
        <v>9</v>
      </c>
      <c r="I256" s="90">
        <v>2.3340000000000001</v>
      </c>
      <c r="J256" s="90">
        <v>0.69899999999999995</v>
      </c>
      <c r="K256" s="93">
        <f t="shared" si="14"/>
        <v>367.89473684210526</v>
      </c>
      <c r="L256" s="90">
        <v>2.15</v>
      </c>
      <c r="M256" s="100">
        <v>22.078945000000001</v>
      </c>
      <c r="N256" s="100">
        <v>83.235111000000003</v>
      </c>
      <c r="O256" s="90">
        <v>1</v>
      </c>
    </row>
    <row r="257" spans="2:15" ht="15" customHeight="1">
      <c r="B257" s="90">
        <v>181</v>
      </c>
      <c r="C257" s="98" t="s">
        <v>148</v>
      </c>
      <c r="D257" s="91" t="s">
        <v>209</v>
      </c>
      <c r="E257" s="90">
        <v>1</v>
      </c>
      <c r="F257" s="90">
        <v>0</v>
      </c>
      <c r="G257" s="90">
        <v>4</v>
      </c>
      <c r="H257" s="90">
        <v>9</v>
      </c>
      <c r="I257" s="90">
        <v>2.3340000000000001</v>
      </c>
      <c r="J257" s="90">
        <v>0.69899999999999995</v>
      </c>
      <c r="K257" s="93">
        <f t="shared" si="14"/>
        <v>367.89473684210526</v>
      </c>
      <c r="L257" s="90">
        <v>2.15</v>
      </c>
      <c r="M257" s="100">
        <v>22.072996</v>
      </c>
      <c r="N257" s="100">
        <v>83.231229999999996</v>
      </c>
      <c r="O257" s="90">
        <v>1</v>
      </c>
    </row>
    <row r="258" spans="2:15" ht="15" customHeight="1">
      <c r="B258" s="90">
        <v>182</v>
      </c>
      <c r="C258" s="98" t="s">
        <v>148</v>
      </c>
      <c r="D258" s="91" t="s">
        <v>210</v>
      </c>
      <c r="E258" s="90">
        <v>1</v>
      </c>
      <c r="F258" s="90">
        <v>0</v>
      </c>
      <c r="G258" s="90">
        <v>4</v>
      </c>
      <c r="H258" s="90">
        <v>9</v>
      </c>
      <c r="I258" s="90">
        <v>2.3340000000000001</v>
      </c>
      <c r="J258" s="90">
        <v>0.69899999999999995</v>
      </c>
      <c r="K258" s="93">
        <f t="shared" si="14"/>
        <v>367.89473684210526</v>
      </c>
      <c r="L258" s="90">
        <v>2.15</v>
      </c>
      <c r="M258" s="100">
        <v>22.073419999999999</v>
      </c>
      <c r="N258" s="100">
        <v>83.224705</v>
      </c>
      <c r="O258" s="90">
        <v>1</v>
      </c>
    </row>
    <row r="259" spans="2:15" ht="15" customHeight="1">
      <c r="B259" s="90">
        <v>183</v>
      </c>
      <c r="C259" s="91" t="s">
        <v>211</v>
      </c>
      <c r="D259" s="91" t="s">
        <v>212</v>
      </c>
      <c r="E259" s="90">
        <v>1</v>
      </c>
      <c r="F259" s="90">
        <v>20</v>
      </c>
      <c r="G259" s="90">
        <v>20</v>
      </c>
      <c r="H259" s="90">
        <v>3</v>
      </c>
      <c r="I259" s="90">
        <v>1.2629999999999999</v>
      </c>
      <c r="J259" s="90">
        <v>1.111</v>
      </c>
      <c r="K259" s="93">
        <f t="shared" si="14"/>
        <v>584.73684210526312</v>
      </c>
      <c r="L259" s="90">
        <v>0.9</v>
      </c>
      <c r="M259" s="100">
        <v>22.075897000000001</v>
      </c>
      <c r="N259" s="100">
        <v>83.228547000000006</v>
      </c>
      <c r="O259" s="90">
        <v>1</v>
      </c>
    </row>
    <row r="260" spans="2:15" ht="15" customHeight="1">
      <c r="B260" s="90">
        <v>184</v>
      </c>
      <c r="C260" s="91" t="s">
        <v>211</v>
      </c>
      <c r="D260" s="91" t="s">
        <v>213</v>
      </c>
      <c r="E260" s="90">
        <v>1</v>
      </c>
      <c r="F260" s="90">
        <v>20</v>
      </c>
      <c r="G260" s="90">
        <v>20</v>
      </c>
      <c r="H260" s="90">
        <v>3</v>
      </c>
      <c r="I260" s="90">
        <v>1.2629999999999999</v>
      </c>
      <c r="J260" s="90">
        <v>1.111</v>
      </c>
      <c r="K260" s="93">
        <f t="shared" si="14"/>
        <v>584.73684210526312</v>
      </c>
      <c r="L260" s="90">
        <v>0.9</v>
      </c>
      <c r="M260" s="100">
        <v>22.089027000000002</v>
      </c>
      <c r="N260" s="100">
        <v>83.231273999999999</v>
      </c>
      <c r="O260" s="90">
        <v>1</v>
      </c>
    </row>
    <row r="261" spans="2:15" ht="15" customHeight="1">
      <c r="B261" s="90">
        <v>185</v>
      </c>
      <c r="C261" s="91" t="s">
        <v>211</v>
      </c>
      <c r="D261" s="91" t="s">
        <v>214</v>
      </c>
      <c r="E261" s="90">
        <v>1</v>
      </c>
      <c r="F261" s="90">
        <v>20</v>
      </c>
      <c r="G261" s="90">
        <v>20</v>
      </c>
      <c r="H261" s="90">
        <v>3</v>
      </c>
      <c r="I261" s="90">
        <v>1.2629999999999999</v>
      </c>
      <c r="J261" s="90">
        <v>1.111</v>
      </c>
      <c r="K261" s="93">
        <f t="shared" si="14"/>
        <v>584.73684210526312</v>
      </c>
      <c r="L261" s="90">
        <v>0.9</v>
      </c>
      <c r="M261" s="100">
        <v>22.093586999999999</v>
      </c>
      <c r="N261" s="100">
        <v>83.235191</v>
      </c>
      <c r="O261" s="90">
        <v>1</v>
      </c>
    </row>
    <row r="262" spans="2:15" ht="15" customHeight="1">
      <c r="B262" s="90">
        <v>186</v>
      </c>
      <c r="C262" s="91" t="s">
        <v>215</v>
      </c>
      <c r="D262" s="91" t="s">
        <v>216</v>
      </c>
      <c r="E262" s="90">
        <v>1</v>
      </c>
      <c r="F262" s="90">
        <f t="shared" ref="F262" si="15">L262*125</f>
        <v>118.75</v>
      </c>
      <c r="G262" s="90">
        <f t="shared" ref="G262" si="16">L262*100</f>
        <v>95</v>
      </c>
      <c r="H262" s="103"/>
      <c r="I262" s="92">
        <v>0.54</v>
      </c>
      <c r="J262" s="92">
        <v>0.52380000000000004</v>
      </c>
      <c r="K262" s="93">
        <f t="shared" si="14"/>
        <v>275.68421052631584</v>
      </c>
      <c r="L262" s="103">
        <v>0.95</v>
      </c>
      <c r="M262" s="100">
        <v>22.093828999999999</v>
      </c>
      <c r="N262" s="100">
        <v>83.241133000000005</v>
      </c>
      <c r="O262" s="90">
        <v>1</v>
      </c>
    </row>
    <row r="263" spans="2:15" ht="15" customHeight="1">
      <c r="B263" s="90">
        <v>187</v>
      </c>
      <c r="C263" s="98" t="s">
        <v>148</v>
      </c>
      <c r="D263" s="91" t="s">
        <v>97</v>
      </c>
      <c r="E263" s="90">
        <v>1</v>
      </c>
      <c r="F263" s="90">
        <v>0</v>
      </c>
      <c r="G263" s="90">
        <v>4</v>
      </c>
      <c r="H263" s="90">
        <v>9</v>
      </c>
      <c r="I263" s="90">
        <v>2.3340000000000001</v>
      </c>
      <c r="J263" s="90">
        <v>0.69899999999999995</v>
      </c>
      <c r="K263" s="93">
        <f t="shared" si="14"/>
        <v>367.89473684210526</v>
      </c>
      <c r="L263" s="90">
        <v>2.15</v>
      </c>
      <c r="M263" s="100">
        <v>22.073021000000001</v>
      </c>
      <c r="N263" s="100">
        <v>83.222142000000005</v>
      </c>
      <c r="O263" s="90">
        <v>1</v>
      </c>
    </row>
    <row r="264" spans="2:15" ht="15" customHeight="1">
      <c r="B264" s="4"/>
      <c r="C264" s="4"/>
      <c r="D264" s="109"/>
      <c r="E264" s="4"/>
      <c r="F264" s="4"/>
      <c r="G264" s="4"/>
      <c r="H264" s="4"/>
      <c r="I264" s="110">
        <f>SUM(I77:I263)</f>
        <v>211.87667999999994</v>
      </c>
      <c r="J264" s="110">
        <f t="shared" ref="J264:O264" si="17">SUM(J77:J263)</f>
        <v>156.11108000000004</v>
      </c>
      <c r="K264" s="110">
        <f t="shared" si="17"/>
        <v>82163.726315789536</v>
      </c>
      <c r="L264" s="110">
        <f t="shared" si="17"/>
        <v>557.21699999999953</v>
      </c>
      <c r="M264" s="110">
        <f t="shared" si="17"/>
        <v>4129.3289709999981</v>
      </c>
      <c r="N264" s="110">
        <f t="shared" si="17"/>
        <v>15564.25601399999</v>
      </c>
      <c r="O264" s="110">
        <f t="shared" si="17"/>
        <v>256</v>
      </c>
    </row>
    <row r="265" spans="2:15" ht="15" customHeight="1">
      <c r="B265" s="4"/>
      <c r="C265" s="4"/>
      <c r="D265" s="109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2:15" ht="15" customHeight="1">
      <c r="B266" s="4"/>
      <c r="C266" s="4"/>
      <c r="D266" s="109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2:15" ht="15" customHeight="1">
      <c r="B267" s="4"/>
      <c r="C267" s="4"/>
      <c r="D267" s="109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2:15" ht="15" customHeight="1">
      <c r="B268" s="4"/>
      <c r="C268" s="4"/>
      <c r="D268" s="109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2:15" ht="15" customHeight="1">
      <c r="B269" s="4"/>
      <c r="C269" s="4"/>
      <c r="D269" s="10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2:15" ht="15" customHeight="1">
      <c r="B270" s="4"/>
      <c r="C270" s="4"/>
      <c r="D270" s="109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2:15" ht="15" customHeight="1">
      <c r="B271" s="4"/>
      <c r="C271" s="4"/>
      <c r="D271" s="109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2:15" ht="15" customHeight="1">
      <c r="B272" s="4"/>
      <c r="C272" s="4"/>
      <c r="D272" s="109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2:15" ht="15" customHeight="1">
      <c r="B273" s="4"/>
      <c r="C273" s="4"/>
      <c r="D273" s="109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2:15" ht="15" customHeight="1">
      <c r="B274" s="4"/>
      <c r="C274" s="4"/>
      <c r="D274" s="109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2:15" ht="15" customHeight="1">
      <c r="B275" s="4"/>
      <c r="C275" s="4"/>
      <c r="D275" s="109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2:15" ht="15" customHeight="1">
      <c r="B276" s="4"/>
      <c r="C276" s="4"/>
      <c r="D276" s="109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2:15" ht="15" customHeight="1">
      <c r="B277" s="4"/>
      <c r="C277" s="4"/>
      <c r="D277" s="109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2:15" s="111" customFormat="1" ht="15" customHeight="1">
      <c r="D278" s="109"/>
    </row>
    <row r="279" spans="2:15">
      <c r="B279" s="4"/>
      <c r="C279" s="4"/>
      <c r="D279" s="109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2:15">
      <c r="B280" s="4"/>
      <c r="C280" s="4"/>
      <c r="D280" s="109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2:15">
      <c r="B281" s="4"/>
      <c r="C281" s="4"/>
      <c r="D281" s="109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2:15">
      <c r="B282" s="4"/>
      <c r="C282" s="4"/>
      <c r="D282" s="109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2:15">
      <c r="B283" s="4"/>
      <c r="C283" s="4"/>
      <c r="D283" s="109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2:15">
      <c r="B284" s="4"/>
      <c r="C284" s="4"/>
      <c r="D284" s="109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2:15">
      <c r="B285" s="4"/>
      <c r="C285" s="4"/>
      <c r="D285" s="109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2:15">
      <c r="B286" s="4"/>
      <c r="C286" s="4"/>
      <c r="D286" s="109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2:15">
      <c r="B287" s="4"/>
      <c r="C287" s="4"/>
      <c r="D287" s="109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2:15">
      <c r="B288" s="4"/>
      <c r="C288" s="4"/>
      <c r="D288" s="109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2:15">
      <c r="B289" s="4"/>
      <c r="C289" s="4"/>
      <c r="D289" s="10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2:15">
      <c r="B290" s="4"/>
      <c r="C290" s="4"/>
      <c r="D290" s="109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2:15">
      <c r="B291" s="4"/>
      <c r="C291" s="4"/>
      <c r="D291" s="109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2:15">
      <c r="B292" s="4"/>
      <c r="C292" s="4"/>
      <c r="D292" s="109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2:15">
      <c r="B293" s="4"/>
      <c r="C293" s="4"/>
      <c r="D293" s="109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2:15">
      <c r="B294" s="4"/>
      <c r="C294" s="4"/>
      <c r="D294" s="109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2:15">
      <c r="B295" s="4"/>
      <c r="C295" s="4"/>
      <c r="D295" s="109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2:15">
      <c r="B296" s="4"/>
      <c r="C296" s="4"/>
      <c r="D296" s="109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2:15">
      <c r="B297" s="4"/>
      <c r="C297" s="4"/>
      <c r="D297" s="109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2:15">
      <c r="B298" s="4"/>
      <c r="C298" s="4"/>
      <c r="D298" s="109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2:15">
      <c r="B299" s="4"/>
      <c r="C299" s="4"/>
      <c r="D299" s="10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2:15">
      <c r="B300" s="4"/>
      <c r="C300" s="4"/>
      <c r="D300" s="109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2:15">
      <c r="B301" s="4"/>
      <c r="C301" s="4"/>
      <c r="D301" s="109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2:15">
      <c r="B302" s="4"/>
      <c r="C302" s="4"/>
      <c r="D302" s="109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2:15">
      <c r="B303" s="4"/>
      <c r="C303" s="4"/>
      <c r="D303" s="109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2:15">
      <c r="B304" s="4"/>
      <c r="C304" s="4"/>
      <c r="D304" s="109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2:15">
      <c r="B305" s="4"/>
      <c r="C305" s="4"/>
      <c r="D305" s="109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2:15">
      <c r="B306" s="4"/>
      <c r="C306" s="4"/>
      <c r="D306" s="109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2:15">
      <c r="B307" s="4"/>
      <c r="C307" s="4"/>
      <c r="D307" s="109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2:15">
      <c r="B308" s="4"/>
      <c r="C308" s="4"/>
      <c r="D308" s="109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2:15">
      <c r="B309" s="4"/>
      <c r="C309" s="4"/>
      <c r="D309" s="1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2:15">
      <c r="B310" s="4"/>
      <c r="C310" s="4"/>
      <c r="D310" s="109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2:15">
      <c r="B311" s="4"/>
      <c r="C311" s="4"/>
      <c r="D311" s="109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2:15">
      <c r="B312" s="4"/>
      <c r="C312" s="4"/>
      <c r="D312" s="109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2:15">
      <c r="B313" s="4"/>
      <c r="C313" s="4"/>
      <c r="D313" s="109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2:15">
      <c r="B314" s="4"/>
      <c r="C314" s="4"/>
      <c r="D314" s="109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2:15">
      <c r="B315" s="4"/>
      <c r="C315" s="4"/>
      <c r="D315" s="109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2:15">
      <c r="B316" s="4"/>
      <c r="C316" s="4"/>
      <c r="D316" s="109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2:15">
      <c r="B317" s="4"/>
      <c r="C317" s="4"/>
      <c r="D317" s="109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2:15">
      <c r="B318" s="4"/>
      <c r="C318" s="4"/>
      <c r="D318" s="109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2:15">
      <c r="B319" s="4"/>
      <c r="C319" s="4"/>
      <c r="D319" s="10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2:15">
      <c r="B320" s="4"/>
      <c r="C320" s="4"/>
      <c r="D320" s="109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2:15">
      <c r="B321" s="4"/>
      <c r="C321" s="4"/>
      <c r="D321" s="109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2:15">
      <c r="B322" s="4"/>
      <c r="C322" s="4"/>
      <c r="D322" s="109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2:15">
      <c r="B323" s="4"/>
      <c r="C323" s="4"/>
      <c r="D323" s="109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2:15">
      <c r="B324" s="4"/>
      <c r="C324" s="4"/>
      <c r="D324" s="109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2:15">
      <c r="B325" s="4"/>
      <c r="C325" s="4"/>
      <c r="D325" s="109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2:15">
      <c r="B326" s="4"/>
      <c r="C326" s="4"/>
      <c r="D326" s="109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2:15">
      <c r="B327" s="4"/>
      <c r="C327" s="4"/>
      <c r="D327" s="109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2:15">
      <c r="B328" s="4"/>
      <c r="C328" s="4"/>
      <c r="D328" s="109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2:15">
      <c r="B329" s="4"/>
      <c r="C329" s="4"/>
      <c r="D329" s="109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2:15">
      <c r="B330" s="4"/>
      <c r="C330" s="4"/>
      <c r="D330" s="109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2:15">
      <c r="B331" s="4"/>
      <c r="C331" s="4"/>
      <c r="D331" s="109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2:15">
      <c r="B332" s="4"/>
      <c r="C332" s="4"/>
      <c r="D332" s="109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2:15">
      <c r="B333" s="4"/>
      <c r="C333" s="4"/>
      <c r="D333" s="109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2:15">
      <c r="B334" s="4"/>
      <c r="C334" s="4"/>
      <c r="D334" s="109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2:15">
      <c r="B335" s="4"/>
      <c r="C335" s="4"/>
      <c r="D335" s="109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2:15">
      <c r="B336" s="4"/>
      <c r="C336" s="4"/>
      <c r="D336" s="109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2:15">
      <c r="B337" s="4"/>
      <c r="C337" s="4"/>
      <c r="D337" s="109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2:15">
      <c r="B338" s="4"/>
      <c r="C338" s="4"/>
      <c r="D338" s="109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2:15">
      <c r="B339" s="4"/>
      <c r="C339" s="4"/>
      <c r="D339" s="10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2:15">
      <c r="B340" s="4"/>
      <c r="C340" s="4"/>
      <c r="D340" s="109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2:15">
      <c r="B341" s="4"/>
      <c r="C341" s="4"/>
      <c r="D341" s="109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2:15">
      <c r="B342" s="4"/>
      <c r="C342" s="4"/>
      <c r="D342" s="109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2:15">
      <c r="B343" s="4"/>
      <c r="C343" s="4"/>
      <c r="D343" s="109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2:15">
      <c r="B344" s="4"/>
      <c r="C344" s="4"/>
      <c r="D344" s="109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2:15">
      <c r="B345" s="4"/>
      <c r="C345" s="4"/>
      <c r="D345" s="109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2:15">
      <c r="B346" s="4"/>
      <c r="C346" s="4"/>
      <c r="D346" s="109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2:15">
      <c r="B347" s="4"/>
      <c r="C347" s="4"/>
      <c r="D347" s="109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2:15">
      <c r="B348" s="4"/>
      <c r="C348" s="4"/>
      <c r="D348" s="109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2:15">
      <c r="B349" s="4"/>
      <c r="C349" s="4"/>
      <c r="D349" s="10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2:15">
      <c r="B350" s="4"/>
      <c r="C350" s="4"/>
      <c r="D350" s="109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2:15">
      <c r="B351" s="4"/>
      <c r="C351" s="4"/>
      <c r="D351" s="109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2:15">
      <c r="B352" s="4"/>
      <c r="C352" s="4"/>
      <c r="D352" s="109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2:15">
      <c r="B353" s="4"/>
      <c r="C353" s="4"/>
      <c r="D353" s="109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2:15">
      <c r="B354" s="4"/>
      <c r="C354" s="4"/>
      <c r="D354" s="109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2:15">
      <c r="B355" s="4"/>
      <c r="C355" s="4"/>
      <c r="D355" s="109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2:15">
      <c r="B356" s="4"/>
      <c r="C356" s="4"/>
      <c r="D356" s="109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2:15">
      <c r="B357" s="4"/>
      <c r="C357" s="4"/>
      <c r="D357" s="109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2:15">
      <c r="B358" s="4"/>
      <c r="C358" s="4"/>
      <c r="D358" s="109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2:15">
      <c r="B359" s="4"/>
      <c r="C359" s="4"/>
      <c r="D359" s="10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2:15">
      <c r="B360" s="4"/>
      <c r="C360" s="4"/>
      <c r="D360" s="109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2:15">
      <c r="B361" s="4"/>
      <c r="C361" s="4"/>
      <c r="D361" s="109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2:15">
      <c r="B362" s="4"/>
      <c r="C362" s="4"/>
      <c r="D362" s="109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2:15">
      <c r="B363" s="4"/>
      <c r="C363" s="4"/>
      <c r="D363" s="109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2:15">
      <c r="B364" s="4"/>
      <c r="C364" s="4"/>
      <c r="D364" s="109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2:15">
      <c r="B365" s="4"/>
      <c r="C365" s="4"/>
      <c r="D365" s="109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2:15">
      <c r="B366" s="4"/>
      <c r="C366" s="4"/>
      <c r="D366" s="109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2:15">
      <c r="B367" s="4"/>
      <c r="C367" s="4"/>
      <c r="D367" s="109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2:15">
      <c r="B368" s="4"/>
      <c r="C368" s="4"/>
      <c r="D368" s="109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2:15">
      <c r="B369" s="4"/>
      <c r="C369" s="4"/>
      <c r="D369" s="10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2:15">
      <c r="B370" s="4"/>
      <c r="C370" s="4"/>
      <c r="D370" s="109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2:15">
      <c r="B371" s="4"/>
      <c r="C371" s="4"/>
      <c r="D371" s="109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2:15">
      <c r="B372" s="4"/>
      <c r="C372" s="4"/>
      <c r="D372" s="109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2:15">
      <c r="B373" s="4"/>
      <c r="C373" s="4"/>
      <c r="D373" s="109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2:15">
      <c r="B374" s="4"/>
      <c r="C374" s="4"/>
      <c r="D374" s="109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2:15">
      <c r="B375" s="4"/>
      <c r="C375" s="4"/>
      <c r="D375" s="109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2:15">
      <c r="B376" s="4"/>
      <c r="C376" s="4"/>
      <c r="D376" s="109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2:15">
      <c r="B377" s="4"/>
      <c r="C377" s="4"/>
      <c r="D377" s="109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2:15">
      <c r="B378" s="4"/>
      <c r="C378" s="4"/>
      <c r="D378" s="109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2:15">
      <c r="B379" s="4"/>
      <c r="C379" s="4"/>
      <c r="D379" s="10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2:15">
      <c r="B380" s="4"/>
      <c r="C380" s="4"/>
      <c r="D380" s="109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2:15">
      <c r="B381" s="4"/>
      <c r="C381" s="4"/>
      <c r="D381" s="109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2:15">
      <c r="B382" s="4"/>
      <c r="C382" s="4"/>
      <c r="D382" s="109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2:15">
      <c r="B383" s="4"/>
      <c r="C383" s="4"/>
      <c r="D383" s="109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2:15">
      <c r="B384" s="4"/>
      <c r="C384" s="4"/>
      <c r="D384" s="109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2:15">
      <c r="B385" s="4"/>
      <c r="C385" s="4"/>
      <c r="D385" s="109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2:15">
      <c r="B386" s="4"/>
      <c r="C386" s="4"/>
      <c r="D386" s="109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2:15">
      <c r="B387" s="4"/>
      <c r="C387" s="4"/>
      <c r="D387" s="109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2:15">
      <c r="B388" s="4"/>
      <c r="C388" s="4"/>
      <c r="D388" s="109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2:15">
      <c r="B389" s="4"/>
      <c r="C389" s="4"/>
      <c r="D389" s="10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2:15">
      <c r="B390" s="4"/>
      <c r="C390" s="4"/>
      <c r="D390" s="109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2:15">
      <c r="B391" s="4"/>
      <c r="C391" s="4"/>
      <c r="D391" s="109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2:15">
      <c r="B392" s="4"/>
      <c r="C392" s="4"/>
      <c r="D392" s="109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2:15">
      <c r="B393" s="4"/>
      <c r="C393" s="4"/>
      <c r="D393" s="109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2:15">
      <c r="B394" s="4"/>
      <c r="C394" s="4"/>
      <c r="D394" s="109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2:15">
      <c r="B395" s="4"/>
      <c r="C395" s="4"/>
      <c r="D395" s="109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2:15">
      <c r="B396" s="4"/>
      <c r="C396" s="4"/>
      <c r="D396" s="109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2:15">
      <c r="B397" s="4"/>
      <c r="C397" s="4"/>
      <c r="D397" s="109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2:15">
      <c r="B398" s="4"/>
      <c r="C398" s="4"/>
      <c r="D398" s="109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2:15">
      <c r="B399" s="4"/>
      <c r="C399" s="4"/>
      <c r="D399" s="10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2:15">
      <c r="B400" s="4"/>
      <c r="C400" s="4"/>
      <c r="D400" s="109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2:15">
      <c r="B401" s="4"/>
      <c r="C401" s="4"/>
      <c r="D401" s="109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2:15">
      <c r="B402" s="4"/>
      <c r="C402" s="4"/>
      <c r="D402" s="109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2:15">
      <c r="B403" s="4"/>
      <c r="C403" s="4"/>
      <c r="D403" s="109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2:15">
      <c r="B404" s="4"/>
      <c r="C404" s="4"/>
      <c r="D404" s="109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2:15">
      <c r="B405" s="4"/>
      <c r="C405" s="4"/>
      <c r="D405" s="109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2:15">
      <c r="B406" s="4"/>
      <c r="C406" s="4"/>
      <c r="D406" s="109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2:15">
      <c r="B407" s="4"/>
      <c r="C407" s="4"/>
      <c r="D407" s="109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2:15">
      <c r="B408" s="4"/>
      <c r="C408" s="4"/>
      <c r="D408" s="109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2:15">
      <c r="B409" s="4"/>
      <c r="C409" s="4"/>
      <c r="D409" s="1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2:15">
      <c r="B410" s="4"/>
      <c r="C410" s="4"/>
      <c r="D410" s="109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2:15">
      <c r="B411" s="4"/>
      <c r="C411" s="4"/>
      <c r="D411" s="109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2:15">
      <c r="B412" s="4"/>
      <c r="C412" s="4"/>
      <c r="D412" s="109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2:15">
      <c r="B413" s="4"/>
      <c r="C413" s="4"/>
      <c r="D413" s="109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2:15">
      <c r="B414" s="4"/>
      <c r="C414" s="4"/>
      <c r="D414" s="109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2:15">
      <c r="B415" s="4"/>
      <c r="C415" s="4"/>
      <c r="D415" s="109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2:15">
      <c r="B416" s="4"/>
      <c r="C416" s="4"/>
      <c r="D416" s="109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2:15">
      <c r="B417" s="4"/>
      <c r="C417" s="4"/>
      <c r="D417" s="109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2:15">
      <c r="B418" s="4"/>
      <c r="C418" s="4"/>
      <c r="D418" s="109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2:15">
      <c r="B419" s="4"/>
      <c r="C419" s="4"/>
      <c r="D419" s="10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2:15">
      <c r="B420" s="4"/>
      <c r="C420" s="4"/>
      <c r="D420" s="109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2:15">
      <c r="B421" s="4"/>
      <c r="C421" s="4"/>
      <c r="D421" s="109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</sheetData>
  <autoFilter ref="B75:S264">
    <filterColumn colId="1"/>
  </autoFilter>
  <mergeCells count="20">
    <mergeCell ref="M74:M75"/>
    <mergeCell ref="N74:N75"/>
    <mergeCell ref="O74:O75"/>
    <mergeCell ref="B76:O76"/>
    <mergeCell ref="E8:K8"/>
    <mergeCell ref="E9:L9"/>
    <mergeCell ref="I16:L16"/>
    <mergeCell ref="I17:L17"/>
    <mergeCell ref="D73:O73"/>
    <mergeCell ref="B74:B75"/>
    <mergeCell ref="C74:C75"/>
    <mergeCell ref="D74:D75"/>
    <mergeCell ref="E74:E75"/>
    <mergeCell ref="F74:H74"/>
    <mergeCell ref="B1:O1"/>
    <mergeCell ref="E3:L3"/>
    <mergeCell ref="E5:O5"/>
    <mergeCell ref="E6:K6"/>
    <mergeCell ref="E7:K7"/>
    <mergeCell ref="R7:S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e-DPR BAGCHABA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2021-06-11T18:06:25Z</dcterms:created>
  <dcterms:modified xsi:type="dcterms:W3CDTF">2021-06-11T18:09:23Z</dcterms:modified>
</cp:coreProperties>
</file>