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'e-DPR'!$B$75:$O$294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4" i="1" l="1"/>
  <c r="E294" i="1"/>
  <c r="F67" i="1" l="1"/>
  <c r="L294" i="1" l="1"/>
  <c r="K294" i="1"/>
  <c r="J294" i="1"/>
  <c r="I294" i="1"/>
  <c r="F65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8" i="7" l="1"/>
  <c r="Q17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K63" i="5"/>
  <c r="J63" i="5"/>
  <c r="K55" i="5"/>
  <c r="J55" i="5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K70" i="5"/>
  <c r="J70" i="5"/>
  <c r="K38" i="5"/>
  <c r="J38" i="5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K45" i="5"/>
  <c r="J45" i="5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K54" i="5"/>
  <c r="J54" i="5"/>
  <c r="K22" i="5"/>
  <c r="J22" i="5"/>
  <c r="K68" i="5"/>
  <c r="J68" i="5"/>
  <c r="J44" i="5"/>
  <c r="K44" i="5" s="1"/>
  <c r="J20" i="5"/>
  <c r="K20" i="5" s="1"/>
  <c r="J75" i="5"/>
  <c r="K75" i="5" s="1"/>
  <c r="J67" i="5"/>
  <c r="K67" i="5" s="1"/>
  <c r="J59" i="5"/>
  <c r="K59" i="5" s="1"/>
  <c r="K51" i="5"/>
  <c r="J51" i="5"/>
  <c r="J43" i="5"/>
  <c r="K43" i="5" s="1"/>
  <c r="K35" i="5"/>
  <c r="J35" i="5"/>
  <c r="J27" i="5"/>
  <c r="K27" i="5" s="1"/>
  <c r="J19" i="5"/>
  <c r="K19" i="5" s="1"/>
  <c r="J11" i="5"/>
  <c r="K11" i="5" s="1"/>
  <c r="J64" i="5"/>
  <c r="K64" i="5" s="1"/>
  <c r="J46" i="5"/>
  <c r="K46" i="5" s="1"/>
  <c r="K76" i="5"/>
  <c r="J76" i="5"/>
  <c r="K52" i="5"/>
  <c r="J52" i="5"/>
  <c r="K28" i="5"/>
  <c r="J28" i="5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K26" i="5"/>
  <c r="J26" i="5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K36" i="5"/>
  <c r="J36" i="5"/>
  <c r="K12" i="5"/>
  <c r="J12" i="5"/>
  <c r="K73" i="5"/>
  <c r="J73" i="5"/>
  <c r="J65" i="5"/>
  <c r="K65" i="5" s="1"/>
  <c r="J57" i="5"/>
  <c r="K57" i="5" s="1"/>
  <c r="J49" i="5"/>
  <c r="K49" i="5" s="1"/>
  <c r="J41" i="5"/>
  <c r="K41" i="5" s="1"/>
  <c r="J33" i="5"/>
  <c r="K33" i="5" s="1"/>
  <c r="K25" i="5"/>
  <c r="J25" i="5"/>
  <c r="J17" i="5"/>
  <c r="K17" i="5" s="1"/>
  <c r="K9" i="5"/>
  <c r="J9" i="5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comments1.xml><?xml version="1.0" encoding="utf-8"?>
<comments xmlns="http://schemas.openxmlformats.org/spreadsheetml/2006/main">
  <authors>
    <author>tc={4E120276-A3EA-46BE-B504-5B0331DFCDF9}</author>
    <author>tc={D546C13A-69FE-44FC-BB51-07BF533F13B9}</author>
    <author>tc={B95F0EF6-ED68-4A4F-A870-3DEF29EE8CB7}</author>
    <author>tc={CB94BE8D-FE72-426D-9663-8347C754917D}</author>
    <author>tc={DB4940E3-A02D-41F6-A8AF-48C0A9C89843}</author>
  </authors>
  <commentList>
    <comment ref="H171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2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3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4" authorId="3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  <comment ref="H175" authorId="4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Time of refills X (Submergence area* d/3)</t>
        </r>
      </text>
    </comment>
  </commentList>
</comments>
</file>

<file path=xl/sharedStrings.xml><?xml version="1.0" encoding="utf-8"?>
<sst xmlns="http://schemas.openxmlformats.org/spreadsheetml/2006/main" count="1112" uniqueCount="479">
  <si>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</si>
  <si>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</si>
  <si>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</si>
  <si>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</si>
  <si>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</si>
  <si>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</si>
  <si>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</si>
  <si>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</si>
  <si>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</si>
  <si>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</si>
  <si>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</si>
  <si>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</si>
  <si>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</si>
  <si>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</si>
  <si>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</si>
  <si>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</si>
  <si>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</si>
  <si>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</si>
  <si>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</si>
  <si>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</si>
  <si>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</si>
  <si>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</si>
  <si>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</si>
  <si>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</si>
  <si>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</si>
  <si>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</si>
  <si>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</si>
  <si>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</si>
  <si>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</si>
  <si>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</si>
  <si>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</si>
  <si>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</si>
  <si>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</si>
  <si>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</si>
  <si>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</si>
  <si>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</si>
  <si>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</si>
  <si>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</si>
  <si>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</si>
  <si>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</si>
  <si>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</si>
  <si>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</si>
  <si>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</si>
  <si>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</si>
  <si>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</si>
  <si>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</si>
  <si>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</si>
  <si>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</si>
  <si>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</si>
  <si>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</si>
  <si>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</si>
  <si>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</si>
  <si>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</si>
  <si>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</si>
  <si>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</si>
  <si>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</si>
  <si>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</si>
  <si>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</si>
  <si>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</si>
  <si>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</si>
  <si>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</si>
  <si>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</si>
  <si>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</si>
  <si>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</si>
  <si>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</si>
  <si>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</si>
  <si>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</si>
  <si>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</si>
  <si>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</si>
  <si>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</si>
  <si>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</si>
  <si>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</si>
  <si>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</si>
  <si>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</si>
  <si>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</si>
  <si>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</si>
  <si>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</si>
  <si>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</si>
  <si>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</si>
  <si>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</si>
  <si>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</si>
  <si>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</si>
  <si>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</si>
  <si>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</si>
  <si>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</si>
  <si>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</si>
  <si>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</si>
  <si>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</si>
  <si>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</si>
  <si>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</si>
  <si>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</si>
  <si>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</si>
  <si>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</si>
  <si>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</si>
  <si>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</si>
  <si>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</si>
  <si>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</si>
  <si>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</si>
  <si>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</si>
  <si>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</si>
  <si>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</si>
  <si>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</si>
  <si>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</si>
  <si>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</si>
  <si>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</si>
  <si>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</si>
  <si>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</si>
  <si>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</si>
  <si>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</si>
  <si>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</si>
  <si>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</si>
  <si>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</si>
  <si>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</si>
  <si>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</si>
  <si>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</si>
  <si>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</si>
  <si>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</si>
  <si>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</si>
  <si>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</si>
  <si>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</si>
  <si>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</si>
  <si>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</si>
  <si>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</si>
  <si>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</si>
  <si>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</si>
  <si>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</si>
  <si>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</si>
  <si>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</si>
  <si>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</si>
  <si>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</si>
  <si>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</si>
  <si>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</si>
  <si>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</si>
  <si>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</si>
  <si>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</si>
  <si>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</si>
  <si>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</si>
  <si>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</si>
  <si>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</si>
  <si>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</si>
  <si>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</si>
  <si>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</si>
  <si>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</si>
  <si>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</si>
  <si>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</si>
  <si>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</si>
  <si>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</si>
  <si>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</si>
  <si>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</si>
  <si>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</si>
  <si>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</si>
  <si>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</si>
  <si>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</si>
  <si>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</si>
  <si>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</si>
  <si>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</si>
  <si>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</si>
  <si>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</si>
  <si>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</si>
  <si>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</si>
  <si>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</si>
  <si>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</si>
  <si>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</si>
  <si>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</si>
  <si>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</si>
  <si>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</si>
  <si>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</si>
  <si>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</si>
  <si>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</si>
  <si>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</si>
  <si>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</si>
  <si>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</si>
  <si>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</si>
  <si>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</si>
  <si>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</si>
  <si>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</si>
  <si>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</si>
  <si>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</si>
  <si>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</si>
  <si>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</si>
  <si>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</si>
  <si>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</si>
  <si>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</si>
  <si>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</si>
  <si>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</si>
  <si>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</si>
  <si>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</si>
  <si>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</si>
  <si>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</si>
  <si>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</si>
  <si>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</si>
  <si>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</si>
  <si>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</si>
  <si>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</si>
  <si>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</si>
  <si>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</si>
  <si>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</si>
  <si>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</si>
  <si>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</si>
  <si>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</si>
  <si>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</si>
  <si>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</si>
  <si>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</si>
  <si>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</si>
  <si>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</si>
  <si>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</si>
  <si>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</si>
  <si>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</si>
  <si>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</si>
  <si>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</si>
  <si>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</si>
  <si>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</si>
  <si>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</si>
  <si>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</si>
  <si>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</si>
  <si>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</si>
  <si>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</si>
  <si>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</si>
  <si>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</si>
  <si>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</si>
  <si>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</si>
  <si>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</si>
  <si>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</si>
  <si>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</si>
  <si>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</si>
  <si>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</si>
  <si>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</si>
  <si>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</si>
  <si>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</si>
  <si>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</si>
  <si>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</si>
  <si>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</si>
  <si>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</si>
  <si>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</si>
  <si>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</si>
  <si>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</si>
  <si>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</si>
  <si>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</si>
  <si>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</si>
  <si>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</si>
  <si>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</si>
  <si>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</si>
  <si>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</si>
  <si>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</si>
  <si>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</si>
  <si>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</si>
  <si>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</si>
  <si>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</si>
  <si>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</si>
  <si>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</si>
  <si>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</si>
  <si>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</si>
  <si>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</si>
  <si>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</si>
  <si>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</si>
  <si>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</si>
  <si>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</si>
  <si>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</si>
  <si>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</si>
  <si>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</si>
  <si>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</si>
  <si>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</si>
  <si>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</si>
  <si>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</si>
  <si>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</si>
  <si>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</si>
  <si>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</si>
  <si>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</si>
  <si>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</si>
  <si>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</si>
  <si>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</si>
  <si>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</si>
  <si>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</si>
  <si>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</si>
  <si>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</si>
  <si>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</si>
  <si>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</si>
  <si>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</si>
  <si>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</si>
  <si>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</si>
  <si>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</si>
  <si>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</si>
  <si>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</si>
  <si>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</si>
  <si>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</si>
  <si>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</si>
  <si>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</si>
  <si>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</si>
  <si>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</si>
  <si>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</si>
  <si>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</si>
  <si>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</si>
  <si>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</si>
  <si>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</si>
  <si>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</si>
  <si>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</si>
  <si>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</si>
  <si>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</si>
  <si>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CHEPA</t>
  </si>
  <si>
    <t>01, CHEPA</t>
  </si>
  <si>
    <t>e-DPR of Chepa GP,  Block  Pali ,  District- Korba, Chhattisgarh</t>
  </si>
  <si>
    <t>Active - 118</t>
  </si>
  <si>
    <t xml:space="preserve"> 4G3A3E2a, 4G3A3E1g, 4G3A3D3c, 4G3A3D3d</t>
  </si>
  <si>
    <t>Gulab bai/Chamar Singh</t>
  </si>
  <si>
    <t>Mitha bai/Adhar singh</t>
  </si>
  <si>
    <t>Sat bai/Sahdev Uikey</t>
  </si>
  <si>
    <t>Kanaklata/Sinil</t>
  </si>
  <si>
    <t>Suraj bai/Chhatrapal</t>
  </si>
  <si>
    <t>Sita bai/Nani singh</t>
  </si>
  <si>
    <t>Yashoda bai/Lal singh</t>
  </si>
  <si>
    <t>Chandrika maravi/Hetram</t>
  </si>
  <si>
    <t>Jamuna bai/Bhagwat singh</t>
  </si>
  <si>
    <t>Radha maravi/Mahettar singh</t>
  </si>
  <si>
    <t>Shyam kunwar/Kitab maravi</t>
  </si>
  <si>
    <t>Laxmin Bai/Dev Singh</t>
  </si>
  <si>
    <t>Itwara Bai/Anjor Singh</t>
  </si>
  <si>
    <t>Mantora Bai/Jayram Shyam</t>
  </si>
  <si>
    <t>Harkunvar/Mahesh</t>
  </si>
  <si>
    <t>Hira Bai/Beerbal</t>
  </si>
  <si>
    <t>Jeth Kunvar/Dharampal</t>
  </si>
  <si>
    <t>Mantora Bai/Beeran Singh</t>
  </si>
  <si>
    <t>Noni Bai/Arjun Singh</t>
  </si>
  <si>
    <t>Kamla Bai/NarSing</t>
  </si>
  <si>
    <t>Ramkunvar/Kalyan Singh</t>
  </si>
  <si>
    <t xml:space="preserve">Savitri Kanvar/Narayan </t>
  </si>
  <si>
    <t>Ganga Bai/Keval Singh</t>
  </si>
  <si>
    <t>Shivkumari/Dheer Singh</t>
  </si>
  <si>
    <t>Noni Kunvar/Khushal Singh</t>
  </si>
  <si>
    <t>Anjani/Dulari</t>
  </si>
  <si>
    <t>Fulvantin Bai/Shankar Lal</t>
  </si>
  <si>
    <t>Jira Bai/Narayan Singh Maravi</t>
  </si>
  <si>
    <t>Radha Bai/Ramprasad</t>
  </si>
  <si>
    <t>Fulvantin Bai/Shankar</t>
  </si>
  <si>
    <t>Gaytri Bai/Sukal Singh</t>
  </si>
  <si>
    <t>Itvar Singh/Prem Singh</t>
  </si>
  <si>
    <t>Dhankunvar/Pratap Singh</t>
  </si>
  <si>
    <t>Farm Bunding</t>
  </si>
  <si>
    <t>Pond</t>
  </si>
  <si>
    <t>30*40 Model</t>
  </si>
  <si>
    <t xml:space="preserve">Dabri </t>
  </si>
  <si>
    <t>Dabri</t>
  </si>
  <si>
    <t xml:space="preserve">Lat. </t>
  </si>
  <si>
    <t>Long.</t>
  </si>
  <si>
    <t>Yashoda bai/Adhar Singh</t>
  </si>
  <si>
    <t>Ramkumari/Padum Singh</t>
  </si>
  <si>
    <t xml:space="preserve">Sham Kunvar Maravi/Bisauha Maravi </t>
  </si>
  <si>
    <t>Ramshila Maravi/Ram Maravi</t>
  </si>
  <si>
    <t>Injora Bai/Mukund Maravi</t>
  </si>
  <si>
    <t>Champa Bai/Charan Singh</t>
  </si>
  <si>
    <t>Ran Kunvar/Pavan Singh</t>
  </si>
  <si>
    <t>Shankarmati/Ramhan Singh</t>
  </si>
  <si>
    <t>Dropati Maravi/Narayan Singh</t>
  </si>
  <si>
    <t>Malti Maravi/Makhan Maravi</t>
  </si>
  <si>
    <t>Bodhin Uike/Bablu Singh Uike</t>
  </si>
  <si>
    <t>Savitri Bai/Balvan Singh</t>
  </si>
  <si>
    <t>Urmila Bai/Shree Ram</t>
  </si>
  <si>
    <t>Dhanaiya Yadav</t>
  </si>
  <si>
    <t>Sarem Bai/Pratap Singh</t>
  </si>
  <si>
    <t>Amrita Bai/Pavan Singh</t>
  </si>
  <si>
    <t>Savita Kanvar/Pavan Singh Kanvar</t>
  </si>
  <si>
    <t>Sushila Bai/Ramkumar</t>
  </si>
  <si>
    <t>Kamla Bai/Nar Singh</t>
  </si>
  <si>
    <t>Premkunvar/Chitarpal Singh</t>
  </si>
  <si>
    <t xml:space="preserve">Bimla Bai/Ramayan </t>
  </si>
  <si>
    <t>Nandani Kanvar/Narad</t>
  </si>
  <si>
    <t>Santra Bai/Shravan Singh</t>
  </si>
  <si>
    <t>Meena Bai/Raghupal Singh</t>
  </si>
  <si>
    <t>Budhvara Bai/Umend Singh</t>
  </si>
  <si>
    <t>Nirmala Ayam/Haribhajan</t>
  </si>
  <si>
    <t>Sagani Bai/Shivpal Singh</t>
  </si>
  <si>
    <t>Hiramati/Kripal Singh</t>
  </si>
  <si>
    <t>Naresh Bai/Dashrath</t>
  </si>
  <si>
    <t>Chama Bai/Rama Shankar</t>
  </si>
  <si>
    <t>Chndrakla/Dayashankar</t>
  </si>
  <si>
    <t>Bhagvati Markam/Ishvar Markam</t>
  </si>
  <si>
    <t>Sajantri Bai/Shtruhan</t>
  </si>
  <si>
    <t>Budhvara Bai/Rup Singh</t>
  </si>
  <si>
    <t>Rammati/Mohitram</t>
  </si>
  <si>
    <t xml:space="preserve">Radha Maravi/Panchram Maravi </t>
  </si>
  <si>
    <t>Ramotin Shyam/Umend Singh Shyam</t>
  </si>
  <si>
    <t>Kanti Bai/Baratu</t>
  </si>
  <si>
    <t>Kaushiliya Bai/Jhul Singh</t>
  </si>
  <si>
    <t>Tikaitin Bai/Medhu Singh</t>
  </si>
  <si>
    <t>Mohanmati/Avadhram</t>
  </si>
  <si>
    <t>Shyam Bai/Anup Yadav</t>
  </si>
  <si>
    <t>Sahetarin Bai/Mohatab</t>
  </si>
  <si>
    <t>Rajkumari Markam/Laxminarayan</t>
  </si>
  <si>
    <t>Santoshi Bai/Shivprasad</t>
  </si>
  <si>
    <t>Rajkumari/Vishambar Singh</t>
  </si>
  <si>
    <t xml:space="preserve">Sakuntala Bai/Shivmangal </t>
  </si>
  <si>
    <t>Sahetarin Bai/Mohatab Singh</t>
  </si>
  <si>
    <t>Ramkumari Maravi/Vijaykumar</t>
  </si>
  <si>
    <t>Udrani Maravi/Kishun Maravi</t>
  </si>
  <si>
    <t>Jamuna Bai/Puran Singh</t>
  </si>
  <si>
    <t>Mina Bai/Krishan Kumar</t>
  </si>
  <si>
    <t>Ramayan Bai/Mangal Singh</t>
  </si>
  <si>
    <t>Rohani Bai/ Maravi/Bhim Singh</t>
  </si>
  <si>
    <t>Bala Maravi/Jaypal Singh</t>
  </si>
  <si>
    <t>Pramila Shyam/Manharan</t>
  </si>
  <si>
    <t>Pooja Porte/Narayan Singh</t>
  </si>
  <si>
    <t>Rekha Bai/HariShankar Shyam</t>
  </si>
  <si>
    <t>Kamla Maravi/Dukal Maravi</t>
  </si>
  <si>
    <t>Vimala Porte/Mahettar</t>
  </si>
  <si>
    <t>Mangalin Bai/Jhangalu</t>
  </si>
  <si>
    <t>Sakuntala Bai/Shivmangal</t>
  </si>
  <si>
    <t>Kanchan Bai/Pardeshi</t>
  </si>
  <si>
    <t>Laxchan Bai/Sahdev singh</t>
  </si>
  <si>
    <t>Yashoda Uike/Jagdish Uike</t>
  </si>
  <si>
    <t>Yashoda/Adhar Singh</t>
  </si>
  <si>
    <t>Dharmin Bai/Chitarpal</t>
  </si>
  <si>
    <t>Mankunvar/Devnath</t>
  </si>
  <si>
    <t>Amrika Bai/Chndrika Singh</t>
  </si>
  <si>
    <t>Janki Devi/Kanhaiya Lal</t>
  </si>
  <si>
    <t>Shiv Kunvar/Javhar Lal</t>
  </si>
  <si>
    <t>Devmati Markam/Tribhuvan</t>
  </si>
  <si>
    <t>SonKunvar/Charan Singh</t>
  </si>
  <si>
    <t>Sadhkunvar/Judavan</t>
  </si>
  <si>
    <t>Itvara Maravi/Ray Singh Maravi</t>
  </si>
  <si>
    <t>Gayatri Maravi/Mohan Singh</t>
  </si>
  <si>
    <t>Prem Singh/Ramcharan</t>
  </si>
  <si>
    <t>Gayatri/Sukal Singh</t>
  </si>
  <si>
    <t>Santoshi/Amrika</t>
  </si>
  <si>
    <t>Yashoda/Revaram</t>
  </si>
  <si>
    <t>Rajkumari/Jagbeer</t>
  </si>
  <si>
    <t>Raghunandan Bai/Umend Singh</t>
  </si>
  <si>
    <t>Urmila/Umashnakar</t>
  </si>
  <si>
    <t>Ashvani/Anjor Singh</t>
  </si>
  <si>
    <t>Bedkumari/Jaitram</t>
  </si>
  <si>
    <t>Bedmati/Antram</t>
  </si>
  <si>
    <t>Hirodiya/Panch Singh</t>
  </si>
  <si>
    <t>Urmila/Suritram</t>
  </si>
  <si>
    <t>Kanchan Bai/Pardeshi Ram</t>
  </si>
  <si>
    <t>Fagani Bai/Buudhram</t>
  </si>
  <si>
    <t>Prem Singh/ShivDhan</t>
  </si>
  <si>
    <t>Mahetarin/Jhangal Singh</t>
  </si>
  <si>
    <t>Sumrit Bai/Ramnath</t>
  </si>
  <si>
    <t>Mahetrin Bai/Jhangal Singh</t>
  </si>
  <si>
    <t>Gauri Bai/Anjor Singh</t>
  </si>
  <si>
    <t>Akti Bai/Ashok</t>
  </si>
  <si>
    <t>Ramkunvar/Ramkhilavan</t>
  </si>
  <si>
    <t>Mahetarin/Ramkishun</t>
  </si>
  <si>
    <t>Jay Singh/Sammar Singh</t>
  </si>
  <si>
    <t>Kunvariya/Sahdev Singh</t>
  </si>
  <si>
    <t>Ful Bai/Mahadev</t>
  </si>
  <si>
    <t>Ras Bai/Bhanvar Singh</t>
  </si>
  <si>
    <t>Dhankunvar/Charan Singh</t>
  </si>
  <si>
    <t>Goatry Shed</t>
  </si>
  <si>
    <t>Poultry Shed</t>
  </si>
  <si>
    <t>Cattle Shed</t>
  </si>
  <si>
    <t>Dabri Renovation</t>
  </si>
  <si>
    <t>Dugwell</t>
  </si>
  <si>
    <t>Bagdewapul Nadi</t>
  </si>
  <si>
    <t>Tekamin Muda Nala</t>
  </si>
  <si>
    <t>Barbhouna Nala</t>
  </si>
  <si>
    <t>Nakapara Nala</t>
  </si>
  <si>
    <t>4.5 km</t>
  </si>
  <si>
    <t>2 km</t>
  </si>
  <si>
    <t>1.5 km</t>
  </si>
  <si>
    <t>1 km</t>
  </si>
  <si>
    <t xml:space="preserve"> JAGDISH /SHARVAN</t>
  </si>
  <si>
    <t>Pawan Singh Kanwar/ Bodhan Singh Kanwar</t>
  </si>
  <si>
    <t>Ram kumar Maravi/ Samay lal Maravi</t>
  </si>
  <si>
    <t>Manharan Singh Shyam/ Ful Singh Shyam</t>
  </si>
  <si>
    <t>DABARI</t>
  </si>
  <si>
    <t xml:space="preserve">Land Development </t>
  </si>
  <si>
    <t xml:space="preserve">DABRI NIRMAD RAMKUMAR /SAYAM </t>
  </si>
  <si>
    <t xml:space="preserve">PARKOLESAN TANK KEVAL /MURAM </t>
  </si>
  <si>
    <t xml:space="preserve">PARKOLESAN TANK RAMAYAN /MURAM </t>
  </si>
  <si>
    <t>PARKOLESAN TANK PAVAN /BODHAN</t>
  </si>
  <si>
    <t>Percolation Tank</t>
  </si>
  <si>
    <t>CHEPA - DABRI NIRMAN KARYA(DHIRAN SINGH / ITWAR)</t>
  </si>
  <si>
    <t>Chepa - Talab gahri karan karya(chakhalapara)</t>
  </si>
  <si>
    <t>CHEPA-DABARI NIRMAN KARYA(CHARAN SINGH/LAGAN SINGH)RS-1.49</t>
  </si>
  <si>
    <t>CHEPA_TALAB GAHARIKARAN KARY(RAMPRASAD KATDHARIHA BANDH )-6.00</t>
  </si>
  <si>
    <t>CHEPA_ NAYA TALAB NIRMAN KARYA(KHAMMA MUDHA TALAB)</t>
  </si>
  <si>
    <t>CHEPA - DABRI NIRMAN KARYA(PREM SINGH/ SHIV SINGH)</t>
  </si>
  <si>
    <t>CHEPA - DABRI NIMAN KARYA(SANTOSH / RAMNARAYAN)</t>
  </si>
  <si>
    <t>Pond Renovation</t>
  </si>
  <si>
    <t>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</si>
</sst>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4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2" fillId="0" borderId="0"/>
    <xf numFmtId="0" fontId="8" fillId="9" borderId="0" applyNumberFormat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8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6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8" fillId="0" borderId="24" xfId="0" applyFont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8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0" fillId="8" borderId="24" xfId="0" applyNumberFormat="1" applyFill="1" applyBorder="1"/>
    <xf numFmtId="0" fontId="2" fillId="0" borderId="0" xfId="0" applyFont="1" applyAlignment="1">
      <alignment horizontal="center"/>
    </xf>
    <xf numFmtId="0" fontId="2" fillId="4" borderId="3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" fontId="3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/>
    </xf>
    <xf numFmtId="10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2" fillId="4" borderId="3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center"/>
    </xf>
    <xf numFmtId="9" fontId="7" fillId="4" borderId="0" xfId="0" applyNumberFormat="1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23" fillId="9" borderId="16" xfId="3" applyFont="1" applyBorder="1" applyAlignment="1">
      <alignment horizontal="center" vertical="center"/>
    </xf>
    <xf numFmtId="1" fontId="23" fillId="9" borderId="16" xfId="3" applyNumberFormat="1" applyFont="1" applyBorder="1" applyAlignment="1">
      <alignment horizontal="center" vertical="center"/>
    </xf>
    <xf numFmtId="0" fontId="23" fillId="9" borderId="39" xfId="3" applyFont="1" applyBorder="1" applyAlignment="1">
      <alignment horizontal="center" vertical="center"/>
    </xf>
    <xf numFmtId="0" fontId="23" fillId="9" borderId="26" xfId="3" applyFont="1" applyBorder="1"/>
    <xf numFmtId="1" fontId="23" fillId="9" borderId="26" xfId="3" applyNumberFormat="1" applyFont="1" applyBorder="1"/>
    <xf numFmtId="2" fontId="23" fillId="9" borderId="26" xfId="3" applyNumberFormat="1" applyFont="1" applyBorder="1"/>
    <xf numFmtId="0" fontId="8" fillId="9" borderId="15" xfId="3" applyBorder="1" applyAlignment="1">
      <alignment horizontal="center" vertical="top" wrapText="1"/>
    </xf>
    <xf numFmtId="0" fontId="8" fillId="9" borderId="1" xfId="3" applyBorder="1" applyAlignment="1">
      <alignment horizontal="left" vertical="top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center" vertical="center" wrapText="1"/>
    </xf>
    <xf numFmtId="2" fontId="8" fillId="9" borderId="1" xfId="3" applyNumberFormat="1" applyBorder="1" applyAlignment="1">
      <alignment horizontal="left" vertical="top"/>
    </xf>
    <xf numFmtId="1" fontId="8" fillId="9" borderId="1" xfId="3" applyNumberFormat="1" applyBorder="1" applyAlignment="1">
      <alignment horizontal="center" vertical="center" wrapText="1"/>
    </xf>
    <xf numFmtId="2" fontId="8" fillId="9" borderId="1" xfId="3" applyNumberFormat="1" applyBorder="1" applyAlignment="1">
      <alignment horizontal="center" vertical="center" wrapText="1"/>
    </xf>
    <xf numFmtId="0" fontId="8" fillId="9" borderId="10" xfId="3" applyBorder="1" applyAlignment="1">
      <alignment horizontal="center" vertical="top" wrapText="1"/>
    </xf>
    <xf numFmtId="0" fontId="8" fillId="9" borderId="1" xfId="3" applyBorder="1"/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10" fillId="4" borderId="35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wrapText="1"/>
    </xf>
    <xf numFmtId="0" fontId="2" fillId="4" borderId="38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9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295"/>
  <sheetViews>
    <sheetView tabSelected="1" topLeftCell="A69" zoomScale="90" zoomScaleNormal="90" workbookViewId="0">
      <selection activeCell="D84" sqref="D84"/>
    </sheetView>
  </sheetViews>
  <sheetFormatPr defaultRowHeight="14.25" x14ac:dyDescent="0.2"/>
  <cols>
    <col min="1" max="1" width="9.140625" style="1"/>
    <col min="2" max="2" width="5.42578125" style="15" customWidth="1"/>
    <col min="3" max="3" width="14.7109375" style="15" customWidth="1"/>
    <col min="4" max="4" width="46" style="15" customWidth="1"/>
    <col min="5" max="5" width="11.140625" style="32" customWidth="1"/>
    <col min="6" max="6" width="13.28515625" style="32" customWidth="1"/>
    <col min="7" max="7" width="11.85546875" style="32" customWidth="1"/>
    <col min="8" max="8" width="12.140625" style="32" customWidth="1"/>
    <col min="9" max="9" width="14.28515625" style="15" customWidth="1"/>
    <col min="10" max="10" width="11.140625" style="15" customWidth="1"/>
    <col min="11" max="11" width="14" style="15" customWidth="1"/>
    <col min="12" max="14" width="10.28515625" style="15" customWidth="1"/>
    <col min="15" max="15" width="10.85546875" style="15" customWidth="1"/>
    <col min="16" max="16384" width="9.140625" style="1"/>
  </cols>
  <sheetData>
    <row r="1" spans="2:19" ht="18.75" thickBot="1" x14ac:dyDescent="0.3">
      <c r="B1" s="132" t="s">
        <v>300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2:19" x14ac:dyDescent="0.2">
      <c r="B2" s="6"/>
      <c r="C2" s="4"/>
      <c r="D2" s="4"/>
      <c r="E2" s="26"/>
      <c r="F2" s="26"/>
      <c r="G2" s="26"/>
      <c r="H2" s="26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4"/>
      <c r="D3" s="4"/>
      <c r="E3" s="154"/>
      <c r="F3" s="154"/>
      <c r="G3" s="154"/>
      <c r="H3" s="154"/>
      <c r="I3" s="154"/>
      <c r="J3" s="154"/>
      <c r="K3" s="154"/>
      <c r="L3" s="154"/>
      <c r="M3" s="106"/>
      <c r="N3" s="93"/>
      <c r="O3" s="5"/>
    </row>
    <row r="4" spans="2:19" ht="15" x14ac:dyDescent="0.2">
      <c r="B4" s="16" t="s">
        <v>0</v>
      </c>
      <c r="C4" s="17"/>
      <c r="D4" s="17" t="s">
        <v>1</v>
      </c>
      <c r="E4" s="27"/>
      <c r="F4" s="27"/>
      <c r="G4" s="27"/>
      <c r="H4" s="27"/>
      <c r="I4" s="12"/>
      <c r="J4" s="12"/>
      <c r="K4" s="12"/>
      <c r="L4" s="12"/>
      <c r="M4" s="12"/>
      <c r="N4" s="12"/>
      <c r="O4" s="13"/>
    </row>
    <row r="5" spans="2:19" ht="28.5" customHeight="1" x14ac:dyDescent="0.2">
      <c r="B5" s="3"/>
      <c r="C5" s="35"/>
      <c r="D5" s="2" t="s">
        <v>94</v>
      </c>
      <c r="E5" s="158" t="s">
        <v>302</v>
      </c>
      <c r="F5" s="158"/>
      <c r="G5" s="158"/>
      <c r="H5" s="158"/>
      <c r="I5" s="158"/>
      <c r="J5" s="158"/>
      <c r="K5" s="158"/>
      <c r="L5" s="158"/>
      <c r="M5" s="158"/>
      <c r="N5" s="158"/>
      <c r="O5" s="159"/>
    </row>
    <row r="6" spans="2:19" ht="20.100000000000001" customHeight="1" x14ac:dyDescent="0.2">
      <c r="B6" s="3"/>
      <c r="C6" s="35"/>
      <c r="D6" s="2" t="s">
        <v>2</v>
      </c>
      <c r="E6" s="146" t="s">
        <v>294</v>
      </c>
      <c r="F6" s="146"/>
      <c r="G6" s="146"/>
      <c r="H6" s="146"/>
      <c r="I6" s="146"/>
      <c r="J6" s="146"/>
      <c r="K6" s="146"/>
      <c r="L6" s="38"/>
      <c r="M6" s="38"/>
      <c r="N6" s="38"/>
      <c r="O6" s="39"/>
    </row>
    <row r="7" spans="2:19" ht="20.100000000000001" customHeight="1" x14ac:dyDescent="0.2">
      <c r="B7" s="3"/>
      <c r="C7" s="35"/>
      <c r="D7" s="2" t="s">
        <v>3</v>
      </c>
      <c r="E7" s="146" t="s">
        <v>295</v>
      </c>
      <c r="F7" s="146"/>
      <c r="G7" s="146"/>
      <c r="H7" s="146"/>
      <c r="I7" s="146"/>
      <c r="J7" s="146"/>
      <c r="K7" s="146"/>
      <c r="L7" s="38"/>
      <c r="M7" s="38"/>
      <c r="N7" s="38"/>
      <c r="O7" s="39"/>
      <c r="R7" s="150"/>
      <c r="S7" s="150"/>
    </row>
    <row r="8" spans="2:19" ht="20.100000000000001" customHeight="1" x14ac:dyDescent="0.2">
      <c r="B8" s="3"/>
      <c r="C8" s="35"/>
      <c r="D8" s="2" t="s">
        <v>4</v>
      </c>
      <c r="E8" s="146" t="s">
        <v>298</v>
      </c>
      <c r="F8" s="146"/>
      <c r="G8" s="146"/>
      <c r="H8" s="146"/>
      <c r="I8" s="146"/>
      <c r="J8" s="146"/>
      <c r="K8" s="146"/>
      <c r="L8" s="38"/>
      <c r="M8" s="38"/>
      <c r="N8" s="38"/>
      <c r="O8" s="39"/>
    </row>
    <row r="9" spans="2:19" ht="20.100000000000001" customHeight="1" thickBot="1" x14ac:dyDescent="0.25">
      <c r="B9" s="10"/>
      <c r="C9" s="34"/>
      <c r="D9" s="11" t="s">
        <v>95</v>
      </c>
      <c r="E9" s="136" t="s">
        <v>299</v>
      </c>
      <c r="F9" s="136"/>
      <c r="G9" s="136"/>
      <c r="H9" s="136"/>
      <c r="I9" s="136"/>
      <c r="J9" s="136"/>
      <c r="K9" s="136"/>
      <c r="L9" s="136"/>
      <c r="M9" s="104"/>
      <c r="N9" s="94"/>
      <c r="O9" s="40"/>
    </row>
    <row r="10" spans="2:19" ht="15" thickBot="1" x14ac:dyDescent="0.25">
      <c r="B10" s="6"/>
      <c r="C10" s="4"/>
      <c r="D10" s="4"/>
      <c r="E10" s="26"/>
      <c r="F10" s="26"/>
      <c r="G10" s="26"/>
      <c r="H10" s="26"/>
      <c r="I10" s="4"/>
      <c r="J10" s="4"/>
      <c r="K10" s="4"/>
      <c r="L10" s="4"/>
      <c r="M10" s="4"/>
      <c r="N10" s="4"/>
      <c r="O10" s="5"/>
    </row>
    <row r="11" spans="2:19" ht="20.100000000000001" customHeight="1" x14ac:dyDescent="0.2">
      <c r="B11" s="16" t="s">
        <v>5</v>
      </c>
      <c r="C11" s="17"/>
      <c r="D11" s="17" t="s">
        <v>6</v>
      </c>
      <c r="E11" s="27"/>
      <c r="F11" s="27"/>
      <c r="G11" s="27"/>
      <c r="H11" s="27"/>
      <c r="I11" s="12"/>
      <c r="J11" s="12"/>
      <c r="K11" s="12"/>
      <c r="L11" s="12"/>
      <c r="M11" s="12"/>
      <c r="N11" s="12"/>
      <c r="O11" s="13"/>
    </row>
    <row r="12" spans="2:19" ht="20.100000000000001" customHeight="1" x14ac:dyDescent="0.2">
      <c r="B12" s="3"/>
      <c r="C12" s="35"/>
      <c r="D12" s="2" t="s">
        <v>7</v>
      </c>
      <c r="E12" s="41">
        <v>527.96</v>
      </c>
      <c r="F12" s="41"/>
      <c r="G12" s="41"/>
      <c r="H12" s="41"/>
      <c r="I12" s="2"/>
      <c r="J12" s="2"/>
      <c r="K12" s="2"/>
      <c r="L12" s="2"/>
      <c r="M12" s="103"/>
      <c r="N12" s="92"/>
      <c r="O12" s="5"/>
    </row>
    <row r="13" spans="2:19" ht="20.100000000000001" customHeight="1" x14ac:dyDescent="0.2">
      <c r="B13" s="3"/>
      <c r="C13" s="35"/>
      <c r="D13" s="2" t="s">
        <v>8</v>
      </c>
      <c r="E13" s="41">
        <v>1264.4000000000001</v>
      </c>
      <c r="F13" s="41"/>
      <c r="G13" s="41"/>
      <c r="H13" s="41"/>
      <c r="I13" s="2"/>
      <c r="J13" s="2"/>
      <c r="K13" s="2"/>
      <c r="L13" s="2"/>
      <c r="M13" s="103"/>
      <c r="N13" s="92"/>
      <c r="O13" s="5"/>
    </row>
    <row r="14" spans="2:19" ht="20.100000000000001" customHeight="1" x14ac:dyDescent="0.2">
      <c r="B14" s="3"/>
      <c r="C14" s="35"/>
      <c r="D14" s="2" t="s">
        <v>9</v>
      </c>
      <c r="E14" s="101" t="s">
        <v>297</v>
      </c>
      <c r="F14" s="33"/>
      <c r="G14" s="33"/>
      <c r="H14" s="33"/>
      <c r="I14" s="2"/>
      <c r="J14" s="2"/>
      <c r="K14" s="2"/>
      <c r="L14" s="2"/>
      <c r="M14" s="103"/>
      <c r="N14" s="92"/>
      <c r="O14" s="5"/>
    </row>
    <row r="15" spans="2:19" ht="20.100000000000001" customHeight="1" x14ac:dyDescent="0.2">
      <c r="B15" s="3"/>
      <c r="C15" s="35"/>
      <c r="D15" s="2" t="s">
        <v>10</v>
      </c>
      <c r="E15" s="109">
        <v>0.03</v>
      </c>
      <c r="F15" s="42"/>
      <c r="G15" s="42"/>
      <c r="H15" s="42"/>
      <c r="I15" s="2"/>
      <c r="J15" s="2"/>
      <c r="K15" s="2"/>
      <c r="L15" s="2"/>
      <c r="M15" s="103"/>
      <c r="N15" s="92"/>
      <c r="O15" s="5"/>
    </row>
    <row r="16" spans="2:19" ht="20.100000000000001" customHeight="1" x14ac:dyDescent="0.2">
      <c r="B16" s="3"/>
      <c r="C16" s="35"/>
      <c r="D16" s="2" t="s">
        <v>40</v>
      </c>
      <c r="E16" s="108" t="s">
        <v>451</v>
      </c>
      <c r="F16" s="41"/>
      <c r="G16" s="41" t="s">
        <v>455</v>
      </c>
      <c r="H16" s="41"/>
      <c r="I16" s="135"/>
      <c r="J16" s="135"/>
      <c r="K16" s="135"/>
      <c r="L16" s="135"/>
      <c r="M16" s="103"/>
      <c r="N16" s="92"/>
      <c r="O16" s="5"/>
    </row>
    <row r="17" spans="2:15" ht="20.100000000000001" customHeight="1" x14ac:dyDescent="0.2">
      <c r="B17" s="3"/>
      <c r="C17" s="107"/>
      <c r="D17" s="107"/>
      <c r="E17" s="108" t="s">
        <v>454</v>
      </c>
      <c r="F17" s="41"/>
      <c r="G17" s="41" t="s">
        <v>457</v>
      </c>
      <c r="H17" s="41"/>
      <c r="I17" s="107"/>
      <c r="J17" s="107"/>
      <c r="K17" s="107"/>
      <c r="L17" s="107"/>
      <c r="M17" s="107"/>
      <c r="N17" s="107"/>
      <c r="O17" s="5"/>
    </row>
    <row r="18" spans="2:15" ht="20.100000000000001" customHeight="1" x14ac:dyDescent="0.2">
      <c r="B18" s="3"/>
      <c r="C18" s="35"/>
      <c r="D18" s="2"/>
      <c r="E18" s="108" t="s">
        <v>452</v>
      </c>
      <c r="F18" s="41"/>
      <c r="G18" s="41" t="s">
        <v>456</v>
      </c>
      <c r="H18" s="41"/>
      <c r="I18" s="135"/>
      <c r="J18" s="135"/>
      <c r="K18" s="135"/>
      <c r="L18" s="135"/>
      <c r="M18" s="103"/>
      <c r="N18" s="92"/>
      <c r="O18" s="5"/>
    </row>
    <row r="19" spans="2:15" ht="20.100000000000001" customHeight="1" thickBot="1" x14ac:dyDescent="0.25">
      <c r="B19" s="10"/>
      <c r="C19" s="34"/>
      <c r="D19" s="11"/>
      <c r="E19" s="116" t="s">
        <v>453</v>
      </c>
      <c r="F19" s="24"/>
      <c r="G19" s="24" t="s">
        <v>458</v>
      </c>
      <c r="H19" s="24"/>
      <c r="I19" s="11"/>
      <c r="J19" s="11"/>
      <c r="K19" s="11"/>
      <c r="L19" s="11"/>
      <c r="M19" s="34"/>
      <c r="N19" s="34"/>
      <c r="O19" s="9"/>
    </row>
    <row r="20" spans="2:15" ht="20.100000000000001" customHeight="1" thickBot="1" x14ac:dyDescent="0.25">
      <c r="B20" s="3"/>
      <c r="C20" s="35"/>
      <c r="D20" s="2"/>
      <c r="E20" s="23"/>
      <c r="F20" s="23"/>
      <c r="G20" s="23"/>
      <c r="H20" s="23"/>
      <c r="I20" s="2"/>
      <c r="J20" s="2"/>
      <c r="K20" s="2"/>
      <c r="L20" s="2"/>
      <c r="M20" s="103"/>
      <c r="N20" s="92"/>
      <c r="O20" s="5"/>
    </row>
    <row r="21" spans="2:15" ht="20.100000000000001" customHeight="1" x14ac:dyDescent="0.25">
      <c r="B21" s="18" t="s">
        <v>13</v>
      </c>
      <c r="C21" s="19"/>
      <c r="D21" s="19" t="s">
        <v>101</v>
      </c>
      <c r="E21" s="47"/>
      <c r="F21" s="47"/>
      <c r="G21" s="47"/>
      <c r="H21" s="47"/>
      <c r="I21" s="14"/>
      <c r="J21" s="14"/>
      <c r="K21" s="14"/>
      <c r="L21" s="14"/>
      <c r="M21" s="14"/>
      <c r="N21" s="14"/>
      <c r="O21" s="13"/>
    </row>
    <row r="22" spans="2:15" ht="20.100000000000001" customHeight="1" x14ac:dyDescent="0.2">
      <c r="B22" s="6"/>
      <c r="C22" s="4"/>
      <c r="D22" s="2" t="s">
        <v>11</v>
      </c>
      <c r="E22" s="45">
        <v>1032</v>
      </c>
      <c r="F22" s="45"/>
      <c r="G22" s="45"/>
      <c r="H22" s="45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4"/>
      <c r="D23" s="2" t="s">
        <v>102</v>
      </c>
      <c r="E23" s="45">
        <v>217</v>
      </c>
      <c r="F23" s="45"/>
      <c r="G23" s="45"/>
      <c r="H23" s="45"/>
      <c r="I23" s="4"/>
      <c r="J23" s="4"/>
      <c r="K23" s="4"/>
      <c r="L23" s="4"/>
      <c r="M23" s="4"/>
      <c r="N23" s="4"/>
      <c r="O23" s="5"/>
    </row>
    <row r="24" spans="2:15" ht="20.100000000000001" customHeight="1" x14ac:dyDescent="0.2">
      <c r="B24" s="6"/>
      <c r="C24" s="4"/>
      <c r="D24" s="2" t="s">
        <v>12</v>
      </c>
      <c r="E24" s="45">
        <v>875</v>
      </c>
      <c r="F24" s="45"/>
      <c r="G24" s="45"/>
      <c r="H24" s="45"/>
      <c r="I24" s="4"/>
      <c r="J24" s="4"/>
      <c r="K24" s="4"/>
      <c r="L24" s="4"/>
      <c r="M24" s="4"/>
      <c r="N24" s="4"/>
      <c r="O24" s="5"/>
    </row>
    <row r="25" spans="2:15" ht="20.100000000000001" customHeight="1" thickBot="1" x14ac:dyDescent="0.25">
      <c r="B25" s="7"/>
      <c r="C25" s="8"/>
      <c r="D25" s="11" t="s">
        <v>35</v>
      </c>
      <c r="E25" s="46">
        <v>30</v>
      </c>
      <c r="F25" s="46"/>
      <c r="G25" s="46"/>
      <c r="H25" s="46"/>
      <c r="I25" s="8"/>
      <c r="J25" s="8"/>
      <c r="K25" s="8"/>
      <c r="L25" s="8"/>
      <c r="M25" s="8"/>
      <c r="N25" s="8"/>
      <c r="O25" s="9"/>
    </row>
    <row r="26" spans="2:15" ht="24.95" customHeight="1" x14ac:dyDescent="0.2">
      <c r="B26" s="20" t="s">
        <v>14</v>
      </c>
      <c r="C26" s="36"/>
      <c r="D26" s="21" t="s">
        <v>103</v>
      </c>
      <c r="E26" s="44"/>
      <c r="F26" s="44"/>
      <c r="G26" s="44"/>
      <c r="H26" s="44"/>
      <c r="I26" s="14"/>
      <c r="J26" s="14"/>
      <c r="K26" s="14"/>
      <c r="L26" s="14"/>
      <c r="M26" s="14"/>
      <c r="N26" s="14"/>
      <c r="O26" s="13"/>
    </row>
    <row r="27" spans="2:15" ht="35.1" customHeight="1" x14ac:dyDescent="0.2">
      <c r="B27" s="6"/>
      <c r="C27" s="4"/>
      <c r="D27" s="2" t="s">
        <v>96</v>
      </c>
      <c r="E27" s="41"/>
      <c r="F27" s="41">
        <v>124</v>
      </c>
      <c r="G27" s="41" t="s">
        <v>301</v>
      </c>
      <c r="H27" s="41"/>
      <c r="I27" s="4"/>
      <c r="J27" s="4"/>
      <c r="K27" s="4"/>
      <c r="L27" s="4"/>
      <c r="M27" s="4"/>
      <c r="N27" s="4"/>
      <c r="O27" s="5"/>
    </row>
    <row r="28" spans="2:15" ht="35.1" customHeight="1" x14ac:dyDescent="0.2">
      <c r="B28" s="6"/>
      <c r="C28" s="4"/>
      <c r="D28" s="2" t="s">
        <v>97</v>
      </c>
      <c r="E28" s="41"/>
      <c r="F28" s="100">
        <v>4231</v>
      </c>
      <c r="G28" s="41"/>
      <c r="H28" s="41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91</v>
      </c>
      <c r="E29" s="41"/>
      <c r="F29" s="41">
        <v>17</v>
      </c>
      <c r="G29" s="41"/>
      <c r="H29" s="41"/>
      <c r="I29" s="4"/>
      <c r="J29" s="4"/>
      <c r="K29" s="4"/>
      <c r="L29" s="4"/>
      <c r="M29" s="4"/>
      <c r="N29" s="4"/>
      <c r="O29" s="5"/>
    </row>
    <row r="30" spans="2:15" ht="60" customHeight="1" x14ac:dyDescent="0.2">
      <c r="B30" s="6"/>
      <c r="C30" s="4"/>
      <c r="D30" s="2" t="s">
        <v>93</v>
      </c>
      <c r="E30" s="41"/>
      <c r="F30" s="41">
        <v>8.06</v>
      </c>
      <c r="G30" s="41"/>
      <c r="H30" s="41"/>
      <c r="I30" s="4"/>
      <c r="J30" s="4"/>
      <c r="K30" s="4"/>
      <c r="L30" s="4"/>
      <c r="M30" s="4"/>
      <c r="N30" s="4"/>
      <c r="O30" s="5"/>
    </row>
    <row r="31" spans="2:15" ht="60" customHeight="1" thickBot="1" x14ac:dyDescent="0.25">
      <c r="B31" s="7"/>
      <c r="C31" s="8"/>
      <c r="D31" s="11" t="s">
        <v>92</v>
      </c>
      <c r="E31" s="43"/>
      <c r="F31" s="43">
        <v>76.72</v>
      </c>
      <c r="G31" s="43"/>
      <c r="H31" s="43"/>
      <c r="I31" s="8"/>
      <c r="J31" s="8"/>
      <c r="K31" s="8"/>
      <c r="L31" s="8"/>
      <c r="M31" s="8"/>
      <c r="N31" s="8"/>
      <c r="O31" s="9"/>
    </row>
    <row r="32" spans="2:15" ht="15" thickBot="1" x14ac:dyDescent="0.25">
      <c r="B32" s="6"/>
      <c r="C32" s="4"/>
      <c r="D32" s="4"/>
      <c r="E32" s="48"/>
      <c r="F32" s="48"/>
      <c r="G32" s="48"/>
      <c r="H32" s="48"/>
      <c r="I32" s="4"/>
      <c r="J32" s="4"/>
      <c r="K32" s="4"/>
      <c r="L32" s="4"/>
      <c r="M32" s="4"/>
      <c r="N32" s="4"/>
      <c r="O32" s="5"/>
    </row>
    <row r="33" spans="2:15" ht="20.100000000000001" customHeight="1" x14ac:dyDescent="0.25">
      <c r="B33" s="18" t="s">
        <v>23</v>
      </c>
      <c r="C33" s="19"/>
      <c r="D33" s="19" t="s">
        <v>15</v>
      </c>
      <c r="E33" s="44"/>
      <c r="F33" s="44"/>
      <c r="G33" s="44"/>
      <c r="H33" s="44"/>
      <c r="I33" s="14"/>
      <c r="J33" s="14"/>
      <c r="K33" s="14"/>
      <c r="L33" s="14"/>
      <c r="M33" s="14"/>
      <c r="N33" s="14"/>
      <c r="O33" s="13"/>
    </row>
    <row r="34" spans="2:15" ht="20.100000000000001" customHeight="1" x14ac:dyDescent="0.2">
      <c r="B34" s="6"/>
      <c r="C34" s="4"/>
      <c r="D34" s="2" t="s">
        <v>16</v>
      </c>
      <c r="E34" s="49"/>
      <c r="F34" s="49">
        <v>196.14</v>
      </c>
      <c r="G34" s="49"/>
      <c r="H34" s="49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4"/>
      <c r="D35" s="2" t="s">
        <v>17</v>
      </c>
      <c r="E35" s="49"/>
      <c r="F35" s="49">
        <v>0</v>
      </c>
      <c r="G35" s="49"/>
      <c r="H35" s="49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4"/>
      <c r="D36" s="2" t="s">
        <v>18</v>
      </c>
      <c r="E36" s="49"/>
      <c r="F36" s="49">
        <v>3.21</v>
      </c>
      <c r="G36" s="49"/>
      <c r="H36" s="49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19</v>
      </c>
      <c r="E37" s="49"/>
      <c r="F37" s="49">
        <v>233.43</v>
      </c>
      <c r="G37" s="49"/>
      <c r="H37" s="49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20</v>
      </c>
      <c r="E38" s="49"/>
      <c r="F38" s="49">
        <v>9.11</v>
      </c>
      <c r="G38" s="49"/>
      <c r="H38" s="49"/>
      <c r="I38" s="4"/>
      <c r="J38" s="4"/>
      <c r="K38" s="4"/>
      <c r="L38" s="4"/>
      <c r="M38" s="4"/>
      <c r="N38" s="4"/>
      <c r="O38" s="5"/>
    </row>
    <row r="39" spans="2:15" ht="20.100000000000001" customHeight="1" x14ac:dyDescent="0.2">
      <c r="B39" s="6"/>
      <c r="C39" s="4"/>
      <c r="D39" s="2" t="s">
        <v>21</v>
      </c>
      <c r="E39" s="49"/>
      <c r="F39" s="49">
        <v>1.51</v>
      </c>
      <c r="G39" s="49"/>
      <c r="H39" s="49"/>
      <c r="I39" s="4"/>
      <c r="J39" s="4"/>
      <c r="K39" s="4"/>
      <c r="L39" s="4"/>
      <c r="M39" s="4"/>
      <c r="N39" s="4"/>
      <c r="O39" s="5"/>
    </row>
    <row r="40" spans="2:15" ht="20.100000000000001" customHeight="1" thickBot="1" x14ac:dyDescent="0.25">
      <c r="B40" s="7"/>
      <c r="C40" s="8"/>
      <c r="D40" s="11" t="s">
        <v>22</v>
      </c>
      <c r="E40" s="50"/>
      <c r="F40" s="50">
        <v>84.56</v>
      </c>
      <c r="G40" s="50"/>
      <c r="H40" s="50"/>
      <c r="I40" s="8"/>
      <c r="J40" s="8"/>
      <c r="K40" s="8"/>
      <c r="L40" s="8"/>
      <c r="M40" s="8"/>
      <c r="N40" s="8"/>
      <c r="O40" s="9"/>
    </row>
    <row r="41" spans="2:15" ht="15" thickBot="1" x14ac:dyDescent="0.25">
      <c r="B41" s="6"/>
      <c r="C41" s="4"/>
      <c r="D41" s="4"/>
      <c r="E41" s="48"/>
      <c r="F41" s="48"/>
      <c r="G41" s="48"/>
      <c r="H41" s="48"/>
      <c r="I41" s="4"/>
      <c r="J41" s="4"/>
      <c r="K41" s="4"/>
      <c r="L41" s="4"/>
      <c r="M41" s="4"/>
      <c r="N41" s="4"/>
      <c r="O41" s="5"/>
    </row>
    <row r="42" spans="2:15" ht="15" x14ac:dyDescent="0.25">
      <c r="B42" s="18" t="s">
        <v>28</v>
      </c>
      <c r="C42" s="19"/>
      <c r="D42" s="19" t="s">
        <v>24</v>
      </c>
      <c r="E42" s="44"/>
      <c r="F42" s="44"/>
      <c r="G42" s="44"/>
      <c r="H42" s="44"/>
      <c r="I42" s="14"/>
      <c r="J42" s="14"/>
      <c r="K42" s="14"/>
      <c r="L42" s="14"/>
      <c r="M42" s="14"/>
      <c r="N42" s="14"/>
      <c r="O42" s="13"/>
    </row>
    <row r="43" spans="2:15" ht="20.100000000000001" customHeight="1" x14ac:dyDescent="0.2">
      <c r="B43" s="6"/>
      <c r="C43" s="4"/>
      <c r="D43" s="2" t="s">
        <v>25</v>
      </c>
      <c r="E43" s="49"/>
      <c r="F43" s="49">
        <v>233.43</v>
      </c>
      <c r="G43" s="49"/>
      <c r="H43" s="49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4"/>
      <c r="D44" s="2" t="s">
        <v>26</v>
      </c>
      <c r="E44" s="41"/>
      <c r="F44" s="41">
        <v>56.28</v>
      </c>
      <c r="G44" s="41"/>
      <c r="H44" s="41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4"/>
      <c r="D45" s="2" t="s">
        <v>34</v>
      </c>
      <c r="E45" s="41"/>
      <c r="F45" s="41">
        <v>62.54</v>
      </c>
      <c r="G45" s="41"/>
      <c r="H45" s="41"/>
      <c r="I45" s="4"/>
      <c r="J45" s="4"/>
      <c r="K45" s="4"/>
      <c r="L45" s="4"/>
      <c r="M45" s="4"/>
      <c r="N45" s="4"/>
      <c r="O45" s="5"/>
    </row>
    <row r="46" spans="2:15" ht="20.100000000000001" customHeight="1" x14ac:dyDescent="0.2">
      <c r="B46" s="6"/>
      <c r="C46" s="4"/>
      <c r="D46" s="2" t="s">
        <v>108</v>
      </c>
      <c r="E46" s="41"/>
      <c r="F46" s="41">
        <v>89.64</v>
      </c>
      <c r="G46" s="41"/>
      <c r="H46" s="41"/>
      <c r="I46" s="4"/>
      <c r="J46" s="4"/>
      <c r="K46" s="4"/>
      <c r="L46" s="4"/>
      <c r="M46" s="4"/>
      <c r="N46" s="4"/>
      <c r="O46" s="5"/>
    </row>
    <row r="47" spans="2:15" ht="20.100000000000001" customHeight="1" thickBot="1" x14ac:dyDescent="0.25">
      <c r="B47" s="7"/>
      <c r="C47" s="8"/>
      <c r="D47" s="11" t="s">
        <v>27</v>
      </c>
      <c r="E47" s="43"/>
      <c r="F47" s="43">
        <v>9000</v>
      </c>
      <c r="G47" s="43"/>
      <c r="H47" s="43"/>
      <c r="I47" s="8"/>
      <c r="J47" s="8"/>
      <c r="K47" s="8"/>
      <c r="L47" s="8"/>
      <c r="M47" s="8"/>
      <c r="N47" s="8"/>
      <c r="O47" s="9"/>
    </row>
    <row r="48" spans="2:15" ht="15" thickBot="1" x14ac:dyDescent="0.25">
      <c r="B48" s="6"/>
      <c r="C48" s="4"/>
      <c r="D48" s="4"/>
      <c r="E48" s="26"/>
      <c r="F48" s="26"/>
      <c r="G48" s="26"/>
      <c r="H48" s="26"/>
      <c r="I48" s="4"/>
      <c r="J48" s="4"/>
      <c r="K48" s="4"/>
      <c r="L48" s="4"/>
      <c r="M48" s="4"/>
      <c r="N48" s="4"/>
      <c r="O48" s="5"/>
    </row>
    <row r="49" spans="2:15" ht="15" x14ac:dyDescent="0.25">
      <c r="B49" s="18" t="s">
        <v>36</v>
      </c>
      <c r="C49" s="19"/>
      <c r="D49" s="19" t="s">
        <v>116</v>
      </c>
      <c r="E49" s="29"/>
      <c r="F49" s="29"/>
      <c r="G49" s="29"/>
      <c r="H49" s="29"/>
      <c r="I49" s="14"/>
      <c r="J49" s="14"/>
      <c r="K49" s="14"/>
      <c r="L49" s="14"/>
      <c r="M49" s="14"/>
      <c r="N49" s="14"/>
      <c r="O49" s="13"/>
    </row>
    <row r="50" spans="2:15" ht="20.100000000000001" customHeight="1" x14ac:dyDescent="0.2">
      <c r="B50" s="6"/>
      <c r="C50" s="4"/>
      <c r="D50" s="2" t="s">
        <v>107</v>
      </c>
      <c r="E50" s="41"/>
      <c r="F50" s="41">
        <v>8</v>
      </c>
      <c r="G50" s="41"/>
      <c r="H50" s="41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45</v>
      </c>
      <c r="E51" s="41"/>
      <c r="F51" s="41">
        <v>10</v>
      </c>
      <c r="G51" s="41"/>
      <c r="H51" s="41"/>
      <c r="I51" s="4"/>
      <c r="J51" s="4"/>
      <c r="K51" s="4"/>
      <c r="L51" s="4"/>
      <c r="M51" s="4"/>
      <c r="N51" s="4"/>
      <c r="O51" s="5"/>
    </row>
    <row r="52" spans="2:15" ht="20.100000000000001" customHeight="1" x14ac:dyDescent="0.2">
      <c r="B52" s="6"/>
      <c r="C52" s="4"/>
      <c r="D52" s="2" t="s">
        <v>46</v>
      </c>
      <c r="E52" s="41"/>
      <c r="F52" s="41">
        <v>6</v>
      </c>
      <c r="G52" s="41"/>
      <c r="H52" s="41"/>
      <c r="I52" s="4"/>
      <c r="J52" s="4"/>
      <c r="K52" s="4"/>
      <c r="L52" s="4"/>
      <c r="M52" s="4"/>
      <c r="N52" s="4"/>
      <c r="O52" s="5"/>
    </row>
    <row r="53" spans="2:15" ht="20.100000000000001" customHeight="1" thickBot="1" x14ac:dyDescent="0.25">
      <c r="B53" s="7"/>
      <c r="C53" s="8"/>
      <c r="D53" s="8"/>
      <c r="E53" s="30"/>
      <c r="F53" s="30"/>
      <c r="G53" s="30"/>
      <c r="H53" s="30"/>
      <c r="I53" s="8"/>
      <c r="J53" s="8"/>
      <c r="K53" s="8"/>
      <c r="L53" s="8"/>
      <c r="M53" s="8"/>
      <c r="N53" s="8"/>
      <c r="O53" s="9"/>
    </row>
    <row r="54" spans="2:15" ht="15" thickBot="1" x14ac:dyDescent="0.25">
      <c r="B54" s="6"/>
      <c r="C54" s="4"/>
      <c r="D54" s="4"/>
      <c r="E54" s="26"/>
      <c r="F54" s="26"/>
      <c r="G54" s="26"/>
      <c r="H54" s="26"/>
      <c r="I54" s="4"/>
      <c r="J54" s="4"/>
      <c r="K54" s="4"/>
      <c r="L54" s="4"/>
      <c r="M54" s="4"/>
      <c r="N54" s="4"/>
      <c r="O54" s="5"/>
    </row>
    <row r="55" spans="2:15" ht="15" x14ac:dyDescent="0.2">
      <c r="B55" s="16" t="s">
        <v>43</v>
      </c>
      <c r="C55" s="17"/>
      <c r="D55" s="17" t="s">
        <v>41</v>
      </c>
      <c r="E55" s="27"/>
      <c r="F55" s="27"/>
      <c r="G55" s="27"/>
      <c r="H55" s="27"/>
      <c r="I55" s="12"/>
      <c r="J55" s="12"/>
      <c r="K55" s="12"/>
      <c r="L55" s="12"/>
      <c r="M55" s="12"/>
      <c r="N55" s="12"/>
      <c r="O55" s="13"/>
    </row>
    <row r="56" spans="2:15" ht="30" customHeight="1" x14ac:dyDescent="0.2">
      <c r="B56" s="3"/>
      <c r="C56" s="35"/>
      <c r="D56" s="2" t="s">
        <v>104</v>
      </c>
      <c r="E56" s="102"/>
      <c r="F56" s="102">
        <v>0.33750000000000002</v>
      </c>
      <c r="G56" s="31"/>
      <c r="H56" s="31"/>
      <c r="I56" s="2"/>
      <c r="J56" s="2"/>
      <c r="K56" s="2"/>
      <c r="L56" s="2"/>
      <c r="M56" s="103"/>
      <c r="N56" s="92"/>
      <c r="O56" s="5"/>
    </row>
    <row r="57" spans="2:15" ht="30" customHeight="1" x14ac:dyDescent="0.2">
      <c r="B57" s="3"/>
      <c r="C57" s="35"/>
      <c r="D57" s="2" t="s">
        <v>105</v>
      </c>
      <c r="E57" s="102"/>
      <c r="F57" s="102">
        <v>1.24E-2</v>
      </c>
      <c r="G57" s="31"/>
      <c r="H57" s="31"/>
      <c r="I57" s="2"/>
      <c r="J57" s="2"/>
      <c r="K57" s="2"/>
      <c r="L57" s="2"/>
      <c r="M57" s="103"/>
      <c r="N57" s="92"/>
      <c r="O57" s="5"/>
    </row>
    <row r="58" spans="2:15" ht="30" customHeight="1" x14ac:dyDescent="0.2">
      <c r="B58" s="3"/>
      <c r="C58" s="35"/>
      <c r="D58" s="2" t="s">
        <v>106</v>
      </c>
      <c r="E58" s="102"/>
      <c r="F58" s="102">
        <v>0.629</v>
      </c>
      <c r="G58" s="31"/>
      <c r="H58" s="31"/>
      <c r="I58" s="2"/>
      <c r="J58" s="2"/>
      <c r="K58" s="2"/>
      <c r="L58" s="2"/>
      <c r="M58" s="103"/>
      <c r="N58" s="92"/>
      <c r="O58" s="5"/>
    </row>
    <row r="59" spans="2:15" x14ac:dyDescent="0.2">
      <c r="B59" s="3"/>
      <c r="C59" s="35"/>
      <c r="D59" s="2" t="s">
        <v>98</v>
      </c>
      <c r="E59" s="102"/>
      <c r="F59" s="102">
        <v>2.12E-2</v>
      </c>
      <c r="G59" s="31"/>
      <c r="H59" s="31"/>
      <c r="I59" s="2"/>
      <c r="J59" s="2"/>
      <c r="K59" s="2"/>
      <c r="L59" s="2"/>
      <c r="M59" s="103"/>
      <c r="N59" s="92"/>
      <c r="O59" s="5"/>
    </row>
    <row r="60" spans="2:15" x14ac:dyDescent="0.2">
      <c r="B60" s="3"/>
      <c r="C60" s="35"/>
      <c r="D60" s="2" t="s">
        <v>42</v>
      </c>
      <c r="E60" s="102"/>
      <c r="F60" s="31"/>
      <c r="G60" s="31"/>
      <c r="H60" s="31"/>
      <c r="I60" s="2"/>
      <c r="J60" s="2"/>
      <c r="K60" s="2"/>
      <c r="L60" s="2"/>
      <c r="M60" s="103"/>
      <c r="N60" s="92"/>
      <c r="O60" s="5"/>
    </row>
    <row r="61" spans="2:15" ht="15" thickBot="1" x14ac:dyDescent="0.25">
      <c r="B61" s="7"/>
      <c r="C61" s="8"/>
      <c r="D61" s="8"/>
      <c r="E61" s="30"/>
      <c r="F61" s="30"/>
      <c r="G61" s="30"/>
      <c r="H61" s="30"/>
      <c r="I61" s="8"/>
      <c r="J61" s="8"/>
      <c r="K61" s="8"/>
      <c r="L61" s="8"/>
      <c r="M61" s="8"/>
      <c r="N61" s="8"/>
      <c r="O61" s="9"/>
    </row>
    <row r="62" spans="2:15" ht="30" customHeight="1" x14ac:dyDescent="0.25">
      <c r="B62" s="18" t="s">
        <v>44</v>
      </c>
      <c r="C62" s="19"/>
      <c r="D62" s="19" t="s">
        <v>29</v>
      </c>
      <c r="E62" s="28"/>
      <c r="F62" s="28"/>
      <c r="G62" s="28"/>
      <c r="H62" s="28"/>
      <c r="I62" s="14"/>
      <c r="J62" s="14"/>
      <c r="K62" s="14"/>
      <c r="L62" s="14"/>
      <c r="M62" s="14"/>
      <c r="N62" s="14"/>
      <c r="O62" s="13"/>
    </row>
    <row r="63" spans="2:15" ht="30" customHeight="1" x14ac:dyDescent="0.2">
      <c r="B63" s="6"/>
      <c r="C63" s="4"/>
      <c r="D63" s="35" t="s">
        <v>111</v>
      </c>
      <c r="E63" s="41"/>
      <c r="F63" s="41">
        <v>51.07</v>
      </c>
      <c r="G63" s="41"/>
      <c r="H63" s="41"/>
      <c r="I63" s="4"/>
      <c r="J63" s="4"/>
      <c r="K63" s="4"/>
      <c r="L63" s="4"/>
      <c r="M63" s="4"/>
      <c r="N63" s="4"/>
      <c r="O63" s="5"/>
    </row>
    <row r="64" spans="2:15" ht="39.950000000000003" customHeight="1" x14ac:dyDescent="0.2">
      <c r="B64" s="6"/>
      <c r="C64" s="4"/>
      <c r="D64" s="35" t="s">
        <v>112</v>
      </c>
      <c r="E64" s="41"/>
      <c r="F64" s="41">
        <v>32.32</v>
      </c>
      <c r="G64" s="41"/>
      <c r="H64" s="41"/>
      <c r="I64" s="4"/>
      <c r="J64" s="4"/>
      <c r="K64" s="4"/>
      <c r="L64" s="4"/>
      <c r="M64" s="4"/>
      <c r="N64" s="4"/>
      <c r="O64" s="5"/>
    </row>
    <row r="65" spans="2:15" ht="33.75" customHeight="1" x14ac:dyDescent="0.2">
      <c r="B65" s="6"/>
      <c r="C65" s="4"/>
      <c r="D65" s="35" t="s">
        <v>113</v>
      </c>
      <c r="E65" s="41"/>
      <c r="F65" s="41">
        <f>F63-F64</f>
        <v>18.75</v>
      </c>
      <c r="G65" s="41"/>
      <c r="H65" s="41"/>
      <c r="I65" s="4"/>
      <c r="J65" s="4"/>
      <c r="K65" s="4"/>
      <c r="L65" s="4"/>
      <c r="M65" s="4"/>
      <c r="N65" s="4"/>
      <c r="O65" s="5"/>
    </row>
    <row r="66" spans="2:15" ht="27.75" customHeight="1" x14ac:dyDescent="0.2">
      <c r="B66" s="6"/>
      <c r="C66" s="53"/>
      <c r="D66" s="54" t="s">
        <v>239</v>
      </c>
      <c r="E66" s="91"/>
      <c r="F66" s="91">
        <v>15.82</v>
      </c>
      <c r="G66" s="91"/>
      <c r="H66" s="91"/>
      <c r="I66" s="4"/>
      <c r="J66" s="4"/>
      <c r="K66" s="4"/>
      <c r="L66" s="4"/>
      <c r="M66" s="4"/>
      <c r="N66" s="4"/>
      <c r="O66" s="5"/>
    </row>
    <row r="67" spans="2:15" ht="27" customHeight="1" thickBot="1" x14ac:dyDescent="0.25">
      <c r="B67" s="7"/>
      <c r="C67" s="55"/>
      <c r="D67" s="56" t="s">
        <v>240</v>
      </c>
      <c r="E67" s="76"/>
      <c r="F67" s="76">
        <f>F66/F65</f>
        <v>0.84373333333333334</v>
      </c>
      <c r="G67" s="76"/>
      <c r="H67" s="76"/>
      <c r="I67" s="8"/>
      <c r="J67" s="8"/>
      <c r="K67" s="8"/>
      <c r="L67" s="8"/>
      <c r="M67" s="8"/>
      <c r="N67" s="8"/>
      <c r="O67" s="9"/>
    </row>
    <row r="68" spans="2:15" ht="60" customHeight="1" x14ac:dyDescent="0.25">
      <c r="B68" s="51" t="s">
        <v>109</v>
      </c>
      <c r="C68" s="52"/>
      <c r="D68" s="52" t="s">
        <v>37</v>
      </c>
      <c r="E68" s="48"/>
      <c r="F68" s="48"/>
      <c r="G68" s="48"/>
      <c r="H68" s="48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4"/>
      <c r="D69" s="4"/>
      <c r="E69" s="48"/>
      <c r="F69" s="48"/>
      <c r="G69" s="48"/>
      <c r="H69" s="48"/>
      <c r="I69" s="4"/>
      <c r="J69" s="4"/>
      <c r="K69" s="4"/>
      <c r="L69" s="4"/>
      <c r="M69" s="4"/>
      <c r="N69" s="4"/>
      <c r="O69" s="5"/>
    </row>
    <row r="70" spans="2:15" x14ac:dyDescent="0.2">
      <c r="B70" s="6"/>
      <c r="C70" s="4"/>
      <c r="D70" s="2" t="s">
        <v>99</v>
      </c>
      <c r="E70" s="77"/>
      <c r="F70" s="77">
        <v>80.83</v>
      </c>
      <c r="G70" s="77" t="s">
        <v>296</v>
      </c>
      <c r="H70" s="77"/>
      <c r="I70" s="4"/>
      <c r="J70" s="4"/>
      <c r="K70" s="4"/>
      <c r="L70" s="4"/>
      <c r="M70" s="4"/>
      <c r="N70" s="4"/>
      <c r="O70" s="5"/>
    </row>
    <row r="71" spans="2:15" ht="35.25" customHeight="1" x14ac:dyDescent="0.2">
      <c r="B71" s="6"/>
      <c r="C71" s="4"/>
      <c r="D71" s="2" t="s">
        <v>38</v>
      </c>
      <c r="E71" s="77"/>
      <c r="F71" s="77">
        <v>36.15</v>
      </c>
      <c r="G71" s="77" t="s">
        <v>296</v>
      </c>
      <c r="H71" s="77"/>
      <c r="I71" s="4"/>
      <c r="J71" s="4"/>
      <c r="K71" s="4"/>
      <c r="L71" s="4"/>
      <c r="M71" s="4"/>
      <c r="N71" s="4"/>
      <c r="O71" s="5"/>
    </row>
    <row r="72" spans="2:15" ht="39" customHeight="1" thickBot="1" x14ac:dyDescent="0.25">
      <c r="B72" s="7"/>
      <c r="C72" s="8"/>
      <c r="D72" s="11" t="s">
        <v>289</v>
      </c>
      <c r="E72" s="78"/>
      <c r="F72" s="78">
        <v>192</v>
      </c>
      <c r="G72" s="78"/>
      <c r="H72" s="78"/>
      <c r="I72" s="8"/>
      <c r="J72" s="8"/>
      <c r="K72" s="8"/>
      <c r="L72" s="8"/>
      <c r="M72" s="8"/>
      <c r="N72" s="8"/>
      <c r="O72" s="9"/>
    </row>
    <row r="73" spans="2:15" ht="15" thickBot="1" x14ac:dyDescent="0.25">
      <c r="B73" s="6"/>
      <c r="C73" s="4"/>
      <c r="D73" s="4"/>
      <c r="E73" s="26"/>
      <c r="F73" s="26"/>
      <c r="G73" s="26"/>
      <c r="H73" s="26"/>
      <c r="I73" s="4"/>
      <c r="J73" s="4"/>
      <c r="K73" s="4"/>
      <c r="L73" s="4"/>
      <c r="M73" s="4"/>
      <c r="N73" s="4"/>
      <c r="O73" s="5"/>
    </row>
    <row r="74" spans="2:15" ht="15" x14ac:dyDescent="0.25">
      <c r="B74" s="22" t="s">
        <v>110</v>
      </c>
      <c r="C74" s="37"/>
      <c r="D74" s="151" t="s">
        <v>30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3"/>
    </row>
    <row r="75" spans="2:15" s="96" customFormat="1" ht="45" x14ac:dyDescent="0.25">
      <c r="B75" s="140" t="s">
        <v>117</v>
      </c>
      <c r="C75" s="141" t="s">
        <v>39</v>
      </c>
      <c r="D75" s="142" t="s">
        <v>290</v>
      </c>
      <c r="E75" s="141" t="s">
        <v>31</v>
      </c>
      <c r="F75" s="144" t="s">
        <v>114</v>
      </c>
      <c r="G75" s="145"/>
      <c r="H75" s="145"/>
      <c r="I75" s="98" t="s">
        <v>32</v>
      </c>
      <c r="J75" s="98" t="s">
        <v>288</v>
      </c>
      <c r="K75" s="98" t="s">
        <v>115</v>
      </c>
      <c r="L75" s="98" t="s">
        <v>33</v>
      </c>
      <c r="M75" s="105" t="s">
        <v>341</v>
      </c>
      <c r="N75" s="97" t="s">
        <v>342</v>
      </c>
      <c r="O75" s="147" t="s">
        <v>100</v>
      </c>
    </row>
    <row r="76" spans="2:15" s="96" customFormat="1" ht="15" x14ac:dyDescent="0.25">
      <c r="B76" s="140"/>
      <c r="C76" s="141"/>
      <c r="D76" s="143"/>
      <c r="E76" s="141"/>
      <c r="F76" s="98" t="s">
        <v>291</v>
      </c>
      <c r="G76" s="98" t="s">
        <v>292</v>
      </c>
      <c r="H76" s="98" t="s">
        <v>293</v>
      </c>
      <c r="I76" s="98" t="s">
        <v>287</v>
      </c>
      <c r="J76" s="98" t="s">
        <v>287</v>
      </c>
      <c r="K76" s="98" t="s">
        <v>286</v>
      </c>
      <c r="L76" s="98" t="s">
        <v>281</v>
      </c>
      <c r="M76" s="144" t="s">
        <v>285</v>
      </c>
      <c r="N76" s="149"/>
      <c r="O76" s="148"/>
    </row>
    <row r="77" spans="2:15" ht="15" customHeight="1" x14ac:dyDescent="0.2">
      <c r="B77" s="137" t="s">
        <v>118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9"/>
    </row>
    <row r="78" spans="2:15" ht="15" customHeight="1" x14ac:dyDescent="0.2">
      <c r="B78" s="110">
        <v>1</v>
      </c>
      <c r="C78" s="112" t="s">
        <v>336</v>
      </c>
      <c r="D78" s="112" t="s">
        <v>303</v>
      </c>
      <c r="E78" s="25">
        <v>1</v>
      </c>
      <c r="F78" s="25">
        <v>60</v>
      </c>
      <c r="G78" s="25">
        <v>60</v>
      </c>
      <c r="H78" s="25">
        <v>0</v>
      </c>
      <c r="I78" s="25">
        <v>0.27</v>
      </c>
      <c r="J78" s="25">
        <v>0.23</v>
      </c>
      <c r="K78" s="115">
        <v>121.05263157894737</v>
      </c>
      <c r="L78" s="114">
        <v>1</v>
      </c>
      <c r="M78" s="113">
        <v>22.302119999999999</v>
      </c>
      <c r="N78" s="113">
        <v>82.301231000000001</v>
      </c>
      <c r="O78" s="111">
        <v>1</v>
      </c>
    </row>
    <row r="79" spans="2:15" ht="15" customHeight="1" x14ac:dyDescent="0.2">
      <c r="B79" s="110">
        <v>2</v>
      </c>
      <c r="C79" s="112" t="s">
        <v>336</v>
      </c>
      <c r="D79" s="112" t="s">
        <v>304</v>
      </c>
      <c r="E79" s="25">
        <v>1</v>
      </c>
      <c r="F79" s="25">
        <v>60</v>
      </c>
      <c r="G79" s="25">
        <v>60</v>
      </c>
      <c r="H79" s="25">
        <v>0</v>
      </c>
      <c r="I79" s="25">
        <v>0.27</v>
      </c>
      <c r="J79" s="25">
        <v>0.23</v>
      </c>
      <c r="K79" s="115">
        <v>121.05263157894737</v>
      </c>
      <c r="L79" s="114">
        <v>1</v>
      </c>
      <c r="M79" s="113">
        <v>22.30341</v>
      </c>
      <c r="N79" s="113">
        <v>82.304233999999994</v>
      </c>
      <c r="O79" s="111">
        <v>1</v>
      </c>
    </row>
    <row r="80" spans="2:15" ht="15" customHeight="1" x14ac:dyDescent="0.2">
      <c r="B80" s="110">
        <v>3</v>
      </c>
      <c r="C80" s="112" t="s">
        <v>336</v>
      </c>
      <c r="D80" s="112" t="s">
        <v>305</v>
      </c>
      <c r="E80" s="25">
        <v>1</v>
      </c>
      <c r="F80" s="25">
        <v>60</v>
      </c>
      <c r="G80" s="25">
        <v>60</v>
      </c>
      <c r="H80" s="25">
        <v>0</v>
      </c>
      <c r="I80" s="25">
        <v>0.27</v>
      </c>
      <c r="J80" s="25">
        <v>0.23</v>
      </c>
      <c r="K80" s="115">
        <v>121.05263157894737</v>
      </c>
      <c r="L80" s="114">
        <v>0.5</v>
      </c>
      <c r="M80" s="113">
        <v>22.30349</v>
      </c>
      <c r="N80" s="113">
        <v>82.304145000000005</v>
      </c>
      <c r="O80" s="111">
        <v>1</v>
      </c>
    </row>
    <row r="81" spans="2:15" ht="15" customHeight="1" x14ac:dyDescent="0.2">
      <c r="B81" s="110">
        <v>4</v>
      </c>
      <c r="C81" s="112" t="s">
        <v>336</v>
      </c>
      <c r="D81" s="112" t="s">
        <v>306</v>
      </c>
      <c r="E81" s="25">
        <v>1</v>
      </c>
      <c r="F81" s="25">
        <v>60</v>
      </c>
      <c r="G81" s="25">
        <v>60</v>
      </c>
      <c r="H81" s="25">
        <v>0</v>
      </c>
      <c r="I81" s="25">
        <v>0.27</v>
      </c>
      <c r="J81" s="25">
        <v>0.23</v>
      </c>
      <c r="K81" s="115">
        <v>121.05263157894737</v>
      </c>
      <c r="L81" s="114">
        <v>0.16</v>
      </c>
      <c r="M81" s="113">
        <v>22.301932999999998</v>
      </c>
      <c r="N81" s="113">
        <v>82.305896000000004</v>
      </c>
      <c r="O81" s="111">
        <v>1</v>
      </c>
    </row>
    <row r="82" spans="2:15" ht="15" customHeight="1" x14ac:dyDescent="0.2">
      <c r="B82" s="110">
        <v>5</v>
      </c>
      <c r="C82" s="112" t="s">
        <v>337</v>
      </c>
      <c r="D82" s="112" t="s">
        <v>307</v>
      </c>
      <c r="E82" s="25">
        <v>1</v>
      </c>
      <c r="F82" s="25">
        <v>55</v>
      </c>
      <c r="G82" s="25">
        <v>50</v>
      </c>
      <c r="H82" s="25">
        <v>3</v>
      </c>
      <c r="I82" s="25">
        <v>10.82</v>
      </c>
      <c r="J82" s="25">
        <v>10.050000000000001</v>
      </c>
      <c r="K82" s="115">
        <v>5289.4736842105267</v>
      </c>
      <c r="L82" s="114">
        <v>12.37</v>
      </c>
      <c r="M82" s="113">
        <v>22.303657999999999</v>
      </c>
      <c r="N82" s="113">
        <v>82.300096999999994</v>
      </c>
      <c r="O82" s="111">
        <v>5</v>
      </c>
    </row>
    <row r="83" spans="2:15" ht="15" customHeight="1" x14ac:dyDescent="0.2">
      <c r="B83" s="110">
        <v>6</v>
      </c>
      <c r="C83" s="112" t="s">
        <v>336</v>
      </c>
      <c r="D83" s="112" t="s">
        <v>307</v>
      </c>
      <c r="E83" s="25">
        <v>1</v>
      </c>
      <c r="F83" s="25">
        <v>60</v>
      </c>
      <c r="G83" s="25">
        <v>60</v>
      </c>
      <c r="H83" s="25">
        <v>0</v>
      </c>
      <c r="I83" s="25">
        <v>0.27</v>
      </c>
      <c r="J83" s="25">
        <v>0.23</v>
      </c>
      <c r="K83" s="115">
        <v>121.05263157894737</v>
      </c>
      <c r="L83" s="114">
        <v>0.28000000000000003</v>
      </c>
      <c r="M83" s="113">
        <v>22.301555</v>
      </c>
      <c r="N83" s="113">
        <v>82.308909</v>
      </c>
      <c r="O83" s="111">
        <v>1</v>
      </c>
    </row>
    <row r="84" spans="2:15" ht="15" customHeight="1" x14ac:dyDescent="0.2">
      <c r="B84" s="110">
        <v>7</v>
      </c>
      <c r="C84" s="112" t="s">
        <v>336</v>
      </c>
      <c r="D84" s="112" t="s">
        <v>308</v>
      </c>
      <c r="E84" s="25">
        <v>1</v>
      </c>
      <c r="F84" s="25">
        <v>60</v>
      </c>
      <c r="G84" s="25">
        <v>60</v>
      </c>
      <c r="H84" s="25">
        <v>0</v>
      </c>
      <c r="I84" s="25">
        <v>0.27</v>
      </c>
      <c r="J84" s="25">
        <v>0.23</v>
      </c>
      <c r="K84" s="115">
        <v>121.05263157894737</v>
      </c>
      <c r="L84" s="114">
        <v>0.5</v>
      </c>
      <c r="M84" s="113">
        <v>22.303905</v>
      </c>
      <c r="N84" s="113">
        <v>82.303439999999995</v>
      </c>
      <c r="O84" s="111">
        <v>1</v>
      </c>
    </row>
    <row r="85" spans="2:15" ht="15" customHeight="1" x14ac:dyDescent="0.2">
      <c r="B85" s="110">
        <v>8</v>
      </c>
      <c r="C85" s="112" t="s">
        <v>336</v>
      </c>
      <c r="D85" s="112" t="s">
        <v>309</v>
      </c>
      <c r="E85" s="25">
        <v>1</v>
      </c>
      <c r="F85" s="25">
        <v>60</v>
      </c>
      <c r="G85" s="25">
        <v>60</v>
      </c>
      <c r="H85" s="25">
        <v>0</v>
      </c>
      <c r="I85" s="25">
        <v>0.27</v>
      </c>
      <c r="J85" s="25">
        <v>0.23</v>
      </c>
      <c r="K85" s="115">
        <v>121.05263157894737</v>
      </c>
      <c r="L85" s="114">
        <v>0.5</v>
      </c>
      <c r="M85" s="113">
        <v>22.308958000000001</v>
      </c>
      <c r="N85" s="113">
        <v>82.308515</v>
      </c>
      <c r="O85" s="111">
        <v>1</v>
      </c>
    </row>
    <row r="86" spans="2:15" ht="15" customHeight="1" x14ac:dyDescent="0.2">
      <c r="B86" s="110">
        <v>9</v>
      </c>
      <c r="C86" s="112" t="s">
        <v>336</v>
      </c>
      <c r="D86" s="112" t="s">
        <v>310</v>
      </c>
      <c r="E86" s="25">
        <v>1</v>
      </c>
      <c r="F86" s="25">
        <v>60</v>
      </c>
      <c r="G86" s="25">
        <v>60</v>
      </c>
      <c r="H86" s="25">
        <v>0</v>
      </c>
      <c r="I86" s="25">
        <v>0.27</v>
      </c>
      <c r="J86" s="25">
        <v>0.23</v>
      </c>
      <c r="K86" s="115">
        <v>121.05263157894737</v>
      </c>
      <c r="L86" s="114">
        <v>0.7</v>
      </c>
      <c r="M86" s="113">
        <v>22.308243000000001</v>
      </c>
      <c r="N86" s="113">
        <v>82.308456000000007</v>
      </c>
      <c r="O86" s="111">
        <v>1</v>
      </c>
    </row>
    <row r="87" spans="2:15" ht="15" customHeight="1" x14ac:dyDescent="0.2">
      <c r="B87" s="110">
        <v>10</v>
      </c>
      <c r="C87" s="112" t="s">
        <v>336</v>
      </c>
      <c r="D87" s="112" t="s">
        <v>311</v>
      </c>
      <c r="E87" s="25">
        <v>1</v>
      </c>
      <c r="F87" s="25">
        <v>60</v>
      </c>
      <c r="G87" s="25">
        <v>60</v>
      </c>
      <c r="H87" s="25">
        <v>0</v>
      </c>
      <c r="I87" s="25">
        <v>0.27</v>
      </c>
      <c r="J87" s="25">
        <v>0.23</v>
      </c>
      <c r="K87" s="115">
        <v>121.05263157894737</v>
      </c>
      <c r="L87" s="114">
        <v>0.15</v>
      </c>
      <c r="M87" s="113">
        <v>22.308589999999999</v>
      </c>
      <c r="N87" s="113">
        <v>82.307576999999995</v>
      </c>
      <c r="O87" s="111">
        <v>1</v>
      </c>
    </row>
    <row r="88" spans="2:15" ht="15" customHeight="1" x14ac:dyDescent="0.2">
      <c r="B88" s="110">
        <v>11</v>
      </c>
      <c r="C88" s="112" t="s">
        <v>336</v>
      </c>
      <c r="D88" s="112" t="s">
        <v>312</v>
      </c>
      <c r="E88" s="25">
        <v>1</v>
      </c>
      <c r="F88" s="25">
        <v>60</v>
      </c>
      <c r="G88" s="25">
        <v>60</v>
      </c>
      <c r="H88" s="25">
        <v>0</v>
      </c>
      <c r="I88" s="25">
        <v>0.27</v>
      </c>
      <c r="J88" s="25">
        <v>0.23</v>
      </c>
      <c r="K88" s="115">
        <v>121.05263157894737</v>
      </c>
      <c r="L88" s="114">
        <v>1.7</v>
      </c>
      <c r="M88" s="113">
        <v>22.307870000000001</v>
      </c>
      <c r="N88" s="113">
        <v>82.307546000000002</v>
      </c>
      <c r="O88" s="111">
        <v>1</v>
      </c>
    </row>
    <row r="89" spans="2:15" ht="15" customHeight="1" x14ac:dyDescent="0.2">
      <c r="B89" s="110">
        <v>12</v>
      </c>
      <c r="C89" s="112" t="s">
        <v>336</v>
      </c>
      <c r="D89" s="112" t="s">
        <v>313</v>
      </c>
      <c r="E89" s="25">
        <v>1</v>
      </c>
      <c r="F89" s="25">
        <v>60</v>
      </c>
      <c r="G89" s="25">
        <v>60</v>
      </c>
      <c r="H89" s="25">
        <v>0</v>
      </c>
      <c r="I89" s="25">
        <v>0.27</v>
      </c>
      <c r="J89" s="25">
        <v>0.23</v>
      </c>
      <c r="K89" s="115">
        <v>121.05263157894737</v>
      </c>
      <c r="L89" s="114">
        <v>0.5</v>
      </c>
      <c r="M89" s="113">
        <v>22.308882000000001</v>
      </c>
      <c r="N89" s="113">
        <v>82.308192000000005</v>
      </c>
      <c r="O89" s="111">
        <v>1</v>
      </c>
    </row>
    <row r="90" spans="2:15" ht="15" customHeight="1" x14ac:dyDescent="0.2">
      <c r="B90" s="110">
        <v>13</v>
      </c>
      <c r="C90" s="112" t="s">
        <v>336</v>
      </c>
      <c r="D90" s="112" t="s">
        <v>314</v>
      </c>
      <c r="E90" s="25">
        <v>1</v>
      </c>
      <c r="F90" s="25">
        <v>60</v>
      </c>
      <c r="G90" s="25">
        <v>60</v>
      </c>
      <c r="H90" s="25">
        <v>0</v>
      </c>
      <c r="I90" s="25">
        <v>0.27</v>
      </c>
      <c r="J90" s="25">
        <v>0.23</v>
      </c>
      <c r="K90" s="115">
        <v>121.05263157894737</v>
      </c>
      <c r="L90" s="114">
        <v>0.20200000000000001</v>
      </c>
      <c r="M90" s="113">
        <v>22.313143</v>
      </c>
      <c r="N90" s="113">
        <v>82.303122999999999</v>
      </c>
      <c r="O90" s="111">
        <v>1</v>
      </c>
    </row>
    <row r="91" spans="2:15" ht="15" customHeight="1" x14ac:dyDescent="0.2">
      <c r="B91" s="110">
        <v>14</v>
      </c>
      <c r="C91" s="112" t="s">
        <v>336</v>
      </c>
      <c r="D91" s="112" t="s">
        <v>315</v>
      </c>
      <c r="E91" s="25">
        <v>1</v>
      </c>
      <c r="F91" s="25">
        <v>60</v>
      </c>
      <c r="G91" s="25">
        <v>60</v>
      </c>
      <c r="H91" s="25">
        <v>0</v>
      </c>
      <c r="I91" s="25">
        <v>0.27</v>
      </c>
      <c r="J91" s="25">
        <v>0.23</v>
      </c>
      <c r="K91" s="115">
        <v>121.05263157894737</v>
      </c>
      <c r="L91" s="114">
        <v>8.1000000000000003E-2</v>
      </c>
      <c r="M91" s="113">
        <v>22.303691000000001</v>
      </c>
      <c r="N91" s="113">
        <v>82.308496000000005</v>
      </c>
      <c r="O91" s="111">
        <v>1</v>
      </c>
    </row>
    <row r="92" spans="2:15" ht="15" customHeight="1" x14ac:dyDescent="0.2">
      <c r="B92" s="110">
        <v>15</v>
      </c>
      <c r="C92" s="112" t="s">
        <v>336</v>
      </c>
      <c r="D92" s="112" t="s">
        <v>316</v>
      </c>
      <c r="E92" s="25">
        <v>1</v>
      </c>
      <c r="F92" s="25">
        <v>60</v>
      </c>
      <c r="G92" s="25">
        <v>60</v>
      </c>
      <c r="H92" s="25">
        <v>0</v>
      </c>
      <c r="I92" s="25">
        <v>0.27</v>
      </c>
      <c r="J92" s="25">
        <v>0.23</v>
      </c>
      <c r="K92" s="115">
        <v>121.05263157894737</v>
      </c>
      <c r="L92" s="114">
        <v>0.04</v>
      </c>
      <c r="M92" s="113">
        <v>22.309681999999999</v>
      </c>
      <c r="N92" s="113">
        <v>82.314535000000006</v>
      </c>
      <c r="O92" s="111">
        <v>1</v>
      </c>
    </row>
    <row r="93" spans="2:15" ht="15" customHeight="1" x14ac:dyDescent="0.2">
      <c r="B93" s="110">
        <v>16</v>
      </c>
      <c r="C93" s="112" t="s">
        <v>336</v>
      </c>
      <c r="D93" s="112" t="s">
        <v>317</v>
      </c>
      <c r="E93" s="25">
        <v>1</v>
      </c>
      <c r="F93" s="25">
        <v>60</v>
      </c>
      <c r="G93" s="25">
        <v>60</v>
      </c>
      <c r="H93" s="25">
        <v>0</v>
      </c>
      <c r="I93" s="25">
        <v>0.27</v>
      </c>
      <c r="J93" s="25">
        <v>0.23</v>
      </c>
      <c r="K93" s="115">
        <v>121.05263157894737</v>
      </c>
      <c r="L93" s="114">
        <v>0.46100000000000002</v>
      </c>
      <c r="M93" s="113">
        <v>22.315442999999998</v>
      </c>
      <c r="N93" s="113">
        <v>82.300182000000007</v>
      </c>
      <c r="O93" s="111">
        <v>1</v>
      </c>
    </row>
    <row r="94" spans="2:15" ht="15" customHeight="1" x14ac:dyDescent="0.2">
      <c r="B94" s="110">
        <v>17</v>
      </c>
      <c r="C94" s="112" t="s">
        <v>336</v>
      </c>
      <c r="D94" s="112" t="s">
        <v>318</v>
      </c>
      <c r="E94" s="25">
        <v>1</v>
      </c>
      <c r="F94" s="25">
        <v>60</v>
      </c>
      <c r="G94" s="25">
        <v>60</v>
      </c>
      <c r="H94" s="25">
        <v>0</v>
      </c>
      <c r="I94" s="25">
        <v>0.27</v>
      </c>
      <c r="J94" s="25">
        <v>0.23</v>
      </c>
      <c r="K94" s="115">
        <v>121.05263157894737</v>
      </c>
      <c r="L94" s="114">
        <v>0.24299999999999999</v>
      </c>
      <c r="M94" s="113">
        <v>22.315688999999999</v>
      </c>
      <c r="N94" s="113">
        <v>82.309875000000005</v>
      </c>
      <c r="O94" s="111">
        <v>1</v>
      </c>
    </row>
    <row r="95" spans="2:15" ht="15" customHeight="1" x14ac:dyDescent="0.2">
      <c r="B95" s="110">
        <v>18</v>
      </c>
      <c r="C95" s="112" t="s">
        <v>336</v>
      </c>
      <c r="D95" s="112" t="s">
        <v>319</v>
      </c>
      <c r="E95" s="25">
        <v>1</v>
      </c>
      <c r="F95" s="25">
        <v>60</v>
      </c>
      <c r="G95" s="25">
        <v>60</v>
      </c>
      <c r="H95" s="25">
        <v>0</v>
      </c>
      <c r="I95" s="25">
        <v>0.27</v>
      </c>
      <c r="J95" s="25">
        <v>0.23</v>
      </c>
      <c r="K95" s="115">
        <v>121.05263157894737</v>
      </c>
      <c r="L95" s="114">
        <v>0.17</v>
      </c>
      <c r="M95" s="113">
        <v>22.294407</v>
      </c>
      <c r="N95" s="113">
        <v>82.302959999999999</v>
      </c>
      <c r="O95" s="111">
        <v>1</v>
      </c>
    </row>
    <row r="96" spans="2:15" ht="15" customHeight="1" x14ac:dyDescent="0.2">
      <c r="B96" s="110">
        <v>19</v>
      </c>
      <c r="C96" s="112" t="s">
        <v>336</v>
      </c>
      <c r="D96" s="112" t="s">
        <v>320</v>
      </c>
      <c r="E96" s="25">
        <v>1</v>
      </c>
      <c r="F96" s="25">
        <v>60</v>
      </c>
      <c r="G96" s="25">
        <v>60</v>
      </c>
      <c r="H96" s="25">
        <v>0</v>
      </c>
      <c r="I96" s="25">
        <v>0.27</v>
      </c>
      <c r="J96" s="25">
        <v>0.23</v>
      </c>
      <c r="K96" s="115">
        <v>121.05263157894737</v>
      </c>
      <c r="L96" s="114">
        <v>0.36</v>
      </c>
      <c r="M96" s="113">
        <v>22.294567000000001</v>
      </c>
      <c r="N96" s="113">
        <v>82.302880000000002</v>
      </c>
      <c r="O96" s="111">
        <v>1</v>
      </c>
    </row>
    <row r="97" spans="2:15" ht="15" customHeight="1" x14ac:dyDescent="0.2">
      <c r="B97" s="110">
        <v>20</v>
      </c>
      <c r="C97" s="112" t="s">
        <v>336</v>
      </c>
      <c r="D97" s="112" t="s">
        <v>321</v>
      </c>
      <c r="E97" s="25">
        <v>1</v>
      </c>
      <c r="F97" s="25">
        <v>60</v>
      </c>
      <c r="G97" s="25">
        <v>60</v>
      </c>
      <c r="H97" s="25">
        <v>0</v>
      </c>
      <c r="I97" s="25">
        <v>0.27</v>
      </c>
      <c r="J97" s="25">
        <v>0.23</v>
      </c>
      <c r="K97" s="115">
        <v>121.05263157894737</v>
      </c>
      <c r="L97" s="114">
        <v>0.48</v>
      </c>
      <c r="M97" s="113">
        <v>22.321076000000001</v>
      </c>
      <c r="N97" s="113">
        <v>82.306224</v>
      </c>
      <c r="O97" s="111">
        <v>1</v>
      </c>
    </row>
    <row r="98" spans="2:15" ht="15" customHeight="1" x14ac:dyDescent="0.2">
      <c r="B98" s="110">
        <v>21</v>
      </c>
      <c r="C98" s="112" t="s">
        <v>336</v>
      </c>
      <c r="D98" s="112" t="s">
        <v>322</v>
      </c>
      <c r="E98" s="25">
        <v>1</v>
      </c>
      <c r="F98" s="25">
        <v>60</v>
      </c>
      <c r="G98" s="25">
        <v>60</v>
      </c>
      <c r="H98" s="25">
        <v>0</v>
      </c>
      <c r="I98" s="25">
        <v>0.27</v>
      </c>
      <c r="J98" s="25">
        <v>0.23</v>
      </c>
      <c r="K98" s="115">
        <v>121.05263157894737</v>
      </c>
      <c r="L98" s="114">
        <v>0.26700000000000002</v>
      </c>
      <c r="M98" s="113">
        <v>22.305147000000002</v>
      </c>
      <c r="N98" s="113">
        <v>82.311622</v>
      </c>
      <c r="O98" s="111">
        <v>1</v>
      </c>
    </row>
    <row r="99" spans="2:15" ht="15" customHeight="1" x14ac:dyDescent="0.2">
      <c r="B99" s="110">
        <v>22</v>
      </c>
      <c r="C99" s="112" t="s">
        <v>336</v>
      </c>
      <c r="D99" s="112" t="s">
        <v>323</v>
      </c>
      <c r="E99" s="25">
        <v>1</v>
      </c>
      <c r="F99" s="25">
        <v>60</v>
      </c>
      <c r="G99" s="25">
        <v>60</v>
      </c>
      <c r="H99" s="25">
        <v>0</v>
      </c>
      <c r="I99" s="25">
        <v>0.27</v>
      </c>
      <c r="J99" s="25">
        <v>0.23</v>
      </c>
      <c r="K99" s="115">
        <v>121.05263157894737</v>
      </c>
      <c r="L99" s="114">
        <v>0.20200000000000001</v>
      </c>
      <c r="M99" s="113">
        <v>22.321183000000001</v>
      </c>
      <c r="N99" s="113">
        <v>82.306979999999996</v>
      </c>
      <c r="O99" s="111">
        <v>1</v>
      </c>
    </row>
    <row r="100" spans="2:15" ht="15" customHeight="1" x14ac:dyDescent="0.2">
      <c r="B100" s="110">
        <v>23</v>
      </c>
      <c r="C100" s="112" t="s">
        <v>336</v>
      </c>
      <c r="D100" s="112" t="s">
        <v>324</v>
      </c>
      <c r="E100" s="25">
        <v>1</v>
      </c>
      <c r="F100" s="25">
        <v>60</v>
      </c>
      <c r="G100" s="25">
        <v>60</v>
      </c>
      <c r="H100" s="25">
        <v>0</v>
      </c>
      <c r="I100" s="25">
        <v>0.27</v>
      </c>
      <c r="J100" s="25">
        <v>0.23</v>
      </c>
      <c r="K100" s="115">
        <v>121.05263157894737</v>
      </c>
      <c r="L100" s="114">
        <v>0.32500000000000001</v>
      </c>
      <c r="M100" s="113">
        <v>22.320193</v>
      </c>
      <c r="N100" s="113">
        <v>82.307828999999998</v>
      </c>
      <c r="O100" s="111">
        <v>1</v>
      </c>
    </row>
    <row r="101" spans="2:15" ht="15" customHeight="1" x14ac:dyDescent="0.2">
      <c r="B101" s="110">
        <v>24</v>
      </c>
      <c r="C101" s="112" t="s">
        <v>336</v>
      </c>
      <c r="D101" s="112" t="s">
        <v>325</v>
      </c>
      <c r="E101" s="25">
        <v>1</v>
      </c>
      <c r="F101" s="25">
        <v>60</v>
      </c>
      <c r="G101" s="25">
        <v>60</v>
      </c>
      <c r="H101" s="25">
        <v>0</v>
      </c>
      <c r="I101" s="25">
        <v>0.27</v>
      </c>
      <c r="J101" s="25">
        <v>0.23</v>
      </c>
      <c r="K101" s="115">
        <v>121.05263157894737</v>
      </c>
      <c r="L101" s="114">
        <v>0.129</v>
      </c>
      <c r="M101" s="113">
        <v>22.317972999999999</v>
      </c>
      <c r="N101" s="113">
        <v>82.308527999999995</v>
      </c>
      <c r="O101" s="111">
        <v>1</v>
      </c>
    </row>
    <row r="102" spans="2:15" ht="15" customHeight="1" x14ac:dyDescent="0.2">
      <c r="B102" s="110">
        <v>25</v>
      </c>
      <c r="C102" s="112" t="s">
        <v>336</v>
      </c>
      <c r="D102" s="112" t="s">
        <v>326</v>
      </c>
      <c r="E102" s="25">
        <v>1</v>
      </c>
      <c r="F102" s="25">
        <v>60</v>
      </c>
      <c r="G102" s="25">
        <v>60</v>
      </c>
      <c r="H102" s="25">
        <v>0</v>
      </c>
      <c r="I102" s="25">
        <v>0.27</v>
      </c>
      <c r="J102" s="25">
        <v>0.23</v>
      </c>
      <c r="K102" s="115">
        <v>121.05263157894737</v>
      </c>
      <c r="L102" s="114">
        <v>0.10100000000000001</v>
      </c>
      <c r="M102" s="113">
        <v>22.319189999999999</v>
      </c>
      <c r="N102" s="113">
        <v>82.306120000000007</v>
      </c>
      <c r="O102" s="111">
        <v>1</v>
      </c>
    </row>
    <row r="103" spans="2:15" ht="15" customHeight="1" x14ac:dyDescent="0.2">
      <c r="B103" s="110">
        <v>26</v>
      </c>
      <c r="C103" s="112" t="s">
        <v>336</v>
      </c>
      <c r="D103" s="112" t="s">
        <v>327</v>
      </c>
      <c r="E103" s="25">
        <v>1</v>
      </c>
      <c r="F103" s="25">
        <v>60</v>
      </c>
      <c r="G103" s="25">
        <v>60</v>
      </c>
      <c r="H103" s="25">
        <v>0</v>
      </c>
      <c r="I103" s="25">
        <v>0.27</v>
      </c>
      <c r="J103" s="25">
        <v>0.23</v>
      </c>
      <c r="K103" s="115">
        <v>121.05263157894737</v>
      </c>
      <c r="L103" s="114">
        <v>6.0999999999999999E-2</v>
      </c>
      <c r="M103" s="113">
        <v>22.319738000000001</v>
      </c>
      <c r="N103" s="113">
        <v>82.306931000000006</v>
      </c>
      <c r="O103" s="111">
        <v>1</v>
      </c>
    </row>
    <row r="104" spans="2:15" ht="15" customHeight="1" x14ac:dyDescent="0.2">
      <c r="B104" s="110">
        <v>27</v>
      </c>
      <c r="C104" s="112" t="s">
        <v>336</v>
      </c>
      <c r="D104" s="112" t="s">
        <v>328</v>
      </c>
      <c r="E104" s="25">
        <v>1</v>
      </c>
      <c r="F104" s="25">
        <v>60</v>
      </c>
      <c r="G104" s="25">
        <v>60</v>
      </c>
      <c r="H104" s="25">
        <v>0</v>
      </c>
      <c r="I104" s="25">
        <v>0.27</v>
      </c>
      <c r="J104" s="25">
        <v>0.23</v>
      </c>
      <c r="K104" s="115">
        <v>121.05263157894737</v>
      </c>
      <c r="L104" s="114">
        <v>0.40500000000000003</v>
      </c>
      <c r="M104" s="113">
        <v>22.316891999999999</v>
      </c>
      <c r="N104" s="113">
        <v>82.297403000000003</v>
      </c>
      <c r="O104" s="111">
        <v>1</v>
      </c>
    </row>
    <row r="105" spans="2:15" ht="15" customHeight="1" x14ac:dyDescent="0.2">
      <c r="B105" s="110">
        <v>28</v>
      </c>
      <c r="C105" s="112" t="s">
        <v>338</v>
      </c>
      <c r="D105" s="112" t="s">
        <v>329</v>
      </c>
      <c r="E105" s="25">
        <v>1</v>
      </c>
      <c r="F105" s="25">
        <v>60</v>
      </c>
      <c r="G105" s="25">
        <v>60</v>
      </c>
      <c r="H105" s="25">
        <v>0</v>
      </c>
      <c r="I105" s="25">
        <v>0.8</v>
      </c>
      <c r="J105" s="25">
        <v>0.63</v>
      </c>
      <c r="K105" s="115">
        <v>332</v>
      </c>
      <c r="L105" s="114">
        <v>0.22</v>
      </c>
      <c r="M105" s="113">
        <v>22.303436000000001</v>
      </c>
      <c r="N105" s="113">
        <v>82.380250000000004</v>
      </c>
      <c r="O105" s="111">
        <v>1</v>
      </c>
    </row>
    <row r="106" spans="2:15" ht="15" customHeight="1" x14ac:dyDescent="0.2">
      <c r="B106" s="110">
        <v>29</v>
      </c>
      <c r="C106" s="112" t="s">
        <v>339</v>
      </c>
      <c r="D106" s="112" t="s">
        <v>330</v>
      </c>
      <c r="E106" s="25">
        <v>1</v>
      </c>
      <c r="F106" s="25">
        <v>20</v>
      </c>
      <c r="G106" s="25">
        <v>20</v>
      </c>
      <c r="H106" s="25">
        <v>3</v>
      </c>
      <c r="I106" s="25">
        <v>1.49</v>
      </c>
      <c r="J106" s="25">
        <v>1.32</v>
      </c>
      <c r="K106" s="115">
        <v>694.73684210526324</v>
      </c>
      <c r="L106" s="114">
        <v>1.5</v>
      </c>
      <c r="M106" s="113">
        <v>22.305344999999999</v>
      </c>
      <c r="N106" s="113">
        <v>82.304889000000003</v>
      </c>
      <c r="O106" s="111">
        <v>2</v>
      </c>
    </row>
    <row r="107" spans="2:15" ht="15" customHeight="1" x14ac:dyDescent="0.2">
      <c r="B107" s="110">
        <v>30</v>
      </c>
      <c r="C107" s="112" t="s">
        <v>340</v>
      </c>
      <c r="D107" s="112" t="s">
        <v>331</v>
      </c>
      <c r="E107" s="25">
        <v>1</v>
      </c>
      <c r="F107" s="25">
        <v>20</v>
      </c>
      <c r="G107" s="25">
        <v>20</v>
      </c>
      <c r="H107" s="25">
        <v>3</v>
      </c>
      <c r="I107" s="25">
        <v>1.49</v>
      </c>
      <c r="J107" s="25">
        <v>1.32</v>
      </c>
      <c r="K107" s="115">
        <v>694.73684210526324</v>
      </c>
      <c r="L107" s="114">
        <v>1.5</v>
      </c>
      <c r="M107" s="113">
        <v>22.305554000000001</v>
      </c>
      <c r="N107" s="113">
        <v>82.304445299999998</v>
      </c>
      <c r="O107" s="111">
        <v>2</v>
      </c>
    </row>
    <row r="108" spans="2:15" ht="15" customHeight="1" x14ac:dyDescent="0.2">
      <c r="B108" s="110">
        <v>31</v>
      </c>
      <c r="C108" s="112" t="s">
        <v>340</v>
      </c>
      <c r="D108" s="112" t="s">
        <v>332</v>
      </c>
      <c r="E108" s="25">
        <v>1</v>
      </c>
      <c r="F108" s="25">
        <v>20</v>
      </c>
      <c r="G108" s="25">
        <v>20</v>
      </c>
      <c r="H108" s="25">
        <v>3</v>
      </c>
      <c r="I108" s="25">
        <v>1.49</v>
      </c>
      <c r="J108" s="25">
        <v>1.32</v>
      </c>
      <c r="K108" s="115">
        <v>694.73684210526324</v>
      </c>
      <c r="L108" s="114">
        <v>1.5</v>
      </c>
      <c r="M108" s="113">
        <v>22.30246</v>
      </c>
      <c r="N108" s="113">
        <v>82.304428000000001</v>
      </c>
      <c r="O108" s="111">
        <v>2</v>
      </c>
    </row>
    <row r="109" spans="2:15" ht="15" customHeight="1" x14ac:dyDescent="0.2">
      <c r="B109" s="110">
        <v>32</v>
      </c>
      <c r="C109" s="112" t="s">
        <v>340</v>
      </c>
      <c r="D109" s="112" t="s">
        <v>333</v>
      </c>
      <c r="E109" s="25">
        <v>1</v>
      </c>
      <c r="F109" s="25">
        <v>20</v>
      </c>
      <c r="G109" s="25">
        <v>20</v>
      </c>
      <c r="H109" s="25">
        <v>3</v>
      </c>
      <c r="I109" s="25">
        <v>1.49</v>
      </c>
      <c r="J109" s="25">
        <v>1.32</v>
      </c>
      <c r="K109" s="115">
        <v>694.73684210526324</v>
      </c>
      <c r="L109" s="114">
        <v>1.5</v>
      </c>
      <c r="M109" s="113">
        <v>22.305941000000001</v>
      </c>
      <c r="N109" s="113">
        <v>82.312166000000005</v>
      </c>
      <c r="O109" s="111">
        <v>2</v>
      </c>
    </row>
    <row r="110" spans="2:15" ht="15" customHeight="1" x14ac:dyDescent="0.2">
      <c r="B110" s="110">
        <v>33</v>
      </c>
      <c r="C110" s="112" t="s">
        <v>340</v>
      </c>
      <c r="D110" s="112" t="s">
        <v>334</v>
      </c>
      <c r="E110" s="25">
        <v>1</v>
      </c>
      <c r="F110" s="25">
        <v>20</v>
      </c>
      <c r="G110" s="25">
        <v>20</v>
      </c>
      <c r="H110" s="25">
        <v>3</v>
      </c>
      <c r="I110" s="25">
        <v>1.49</v>
      </c>
      <c r="J110" s="25">
        <v>1.32</v>
      </c>
      <c r="K110" s="115">
        <v>694.73684210526324</v>
      </c>
      <c r="L110" s="114">
        <v>1.5</v>
      </c>
      <c r="M110" s="113">
        <v>22.300909000000001</v>
      </c>
      <c r="N110" s="113">
        <v>82.315454000000003</v>
      </c>
      <c r="O110" s="111">
        <v>2</v>
      </c>
    </row>
    <row r="111" spans="2:15" ht="15" customHeight="1" x14ac:dyDescent="0.2">
      <c r="B111" s="110">
        <v>34</v>
      </c>
      <c r="C111" s="112" t="s">
        <v>340</v>
      </c>
      <c r="D111" s="112" t="s">
        <v>329</v>
      </c>
      <c r="E111" s="25">
        <v>1</v>
      </c>
      <c r="F111" s="25">
        <v>20</v>
      </c>
      <c r="G111" s="25">
        <v>20</v>
      </c>
      <c r="H111" s="25">
        <v>3</v>
      </c>
      <c r="I111" s="25">
        <v>1.49</v>
      </c>
      <c r="J111" s="25">
        <v>1.32</v>
      </c>
      <c r="K111" s="115">
        <v>694.73684210526324</v>
      </c>
      <c r="L111" s="114">
        <v>1.5</v>
      </c>
      <c r="M111" s="113">
        <v>22.305243000000001</v>
      </c>
      <c r="N111" s="113">
        <v>82.312798000000001</v>
      </c>
      <c r="O111" s="111">
        <v>2</v>
      </c>
    </row>
    <row r="112" spans="2:15" ht="15" customHeight="1" x14ac:dyDescent="0.2">
      <c r="B112" s="110">
        <v>35</v>
      </c>
      <c r="C112" s="112" t="s">
        <v>337</v>
      </c>
      <c r="D112" s="112" t="s">
        <v>335</v>
      </c>
      <c r="E112" s="25">
        <v>1</v>
      </c>
      <c r="F112" s="25">
        <v>55</v>
      </c>
      <c r="G112" s="25">
        <v>50</v>
      </c>
      <c r="H112" s="25">
        <v>3</v>
      </c>
      <c r="I112" s="25">
        <v>10.82</v>
      </c>
      <c r="J112" s="25">
        <v>10.050000000000001</v>
      </c>
      <c r="K112" s="115">
        <v>5289.4736842105267</v>
      </c>
      <c r="L112" s="114">
        <v>12.37</v>
      </c>
      <c r="M112" s="113">
        <v>22.303889999999999</v>
      </c>
      <c r="N112" s="113">
        <v>82.300244000000006</v>
      </c>
      <c r="O112" s="111">
        <v>5</v>
      </c>
    </row>
    <row r="113" spans="2:15" ht="15" customHeight="1" x14ac:dyDescent="0.2">
      <c r="B113" s="110">
        <v>36</v>
      </c>
      <c r="C113" s="112" t="s">
        <v>446</v>
      </c>
      <c r="D113" s="112" t="s">
        <v>303</v>
      </c>
      <c r="E113" s="25">
        <v>1</v>
      </c>
      <c r="F113" s="25">
        <v>4</v>
      </c>
      <c r="G113" s="25">
        <v>2</v>
      </c>
      <c r="H113" s="25">
        <v>2</v>
      </c>
      <c r="I113" s="25">
        <v>0.62</v>
      </c>
      <c r="J113" s="25">
        <v>0.08</v>
      </c>
      <c r="K113" s="115">
        <v>42.10526315789474</v>
      </c>
      <c r="L113" s="114"/>
      <c r="M113" s="113">
        <v>22.301559999999998</v>
      </c>
      <c r="N113" s="113">
        <v>82.304239999999993</v>
      </c>
      <c r="O113" s="111">
        <v>1</v>
      </c>
    </row>
    <row r="114" spans="2:15" ht="15" customHeight="1" x14ac:dyDescent="0.2">
      <c r="B114" s="110">
        <v>37</v>
      </c>
      <c r="C114" s="112" t="s">
        <v>447</v>
      </c>
      <c r="D114" s="112" t="s">
        <v>303</v>
      </c>
      <c r="E114" s="25">
        <v>1</v>
      </c>
      <c r="F114" s="25">
        <v>4</v>
      </c>
      <c r="G114" s="25">
        <v>2</v>
      </c>
      <c r="H114" s="25">
        <v>2</v>
      </c>
      <c r="I114" s="25">
        <v>0.62</v>
      </c>
      <c r="J114" s="25">
        <v>0.08</v>
      </c>
      <c r="K114" s="115">
        <v>42.10526315789474</v>
      </c>
      <c r="L114" s="114"/>
      <c r="M114" s="113">
        <v>22.306775999999999</v>
      </c>
      <c r="N114" s="113">
        <v>82.305453999999997</v>
      </c>
      <c r="O114" s="111">
        <v>1</v>
      </c>
    </row>
    <row r="115" spans="2:15" ht="15" customHeight="1" x14ac:dyDescent="0.2">
      <c r="B115" s="110">
        <v>38</v>
      </c>
      <c r="C115" s="112" t="s">
        <v>446</v>
      </c>
      <c r="D115" s="112" t="s">
        <v>304</v>
      </c>
      <c r="E115" s="25">
        <v>1</v>
      </c>
      <c r="F115" s="25">
        <v>4</v>
      </c>
      <c r="G115" s="25">
        <v>2</v>
      </c>
      <c r="H115" s="25">
        <v>2</v>
      </c>
      <c r="I115" s="25">
        <v>0.62</v>
      </c>
      <c r="J115" s="25">
        <v>0.08</v>
      </c>
      <c r="K115" s="115">
        <v>42.10526315789474</v>
      </c>
      <c r="L115" s="114"/>
      <c r="M115" s="113">
        <v>22.301352999999999</v>
      </c>
      <c r="N115" s="113">
        <v>82.304665999999997</v>
      </c>
      <c r="O115" s="111">
        <v>1</v>
      </c>
    </row>
    <row r="116" spans="2:15" ht="15" customHeight="1" x14ac:dyDescent="0.2">
      <c r="B116" s="110">
        <v>39</v>
      </c>
      <c r="C116" s="112" t="s">
        <v>446</v>
      </c>
      <c r="D116" s="112" t="s">
        <v>305</v>
      </c>
      <c r="E116" s="25">
        <v>1</v>
      </c>
      <c r="F116" s="25">
        <v>4</v>
      </c>
      <c r="G116" s="25">
        <v>2</v>
      </c>
      <c r="H116" s="25">
        <v>2</v>
      </c>
      <c r="I116" s="25">
        <v>0.62</v>
      </c>
      <c r="J116" s="25">
        <v>0.08</v>
      </c>
      <c r="K116" s="115">
        <v>42.10526315789474</v>
      </c>
      <c r="L116" s="114"/>
      <c r="M116" s="113">
        <v>22.301964300000002</v>
      </c>
      <c r="N116" s="113">
        <v>82.305431999999996</v>
      </c>
      <c r="O116" s="111">
        <v>1</v>
      </c>
    </row>
    <row r="117" spans="2:15" ht="15" customHeight="1" x14ac:dyDescent="0.2">
      <c r="B117" s="110">
        <v>40</v>
      </c>
      <c r="C117" s="112" t="s">
        <v>447</v>
      </c>
      <c r="D117" s="112" t="s">
        <v>306</v>
      </c>
      <c r="E117" s="25">
        <v>1</v>
      </c>
      <c r="F117" s="25">
        <v>4</v>
      </c>
      <c r="G117" s="25">
        <v>2</v>
      </c>
      <c r="H117" s="25">
        <v>2</v>
      </c>
      <c r="I117" s="25">
        <v>0.62</v>
      </c>
      <c r="J117" s="25">
        <v>0.08</v>
      </c>
      <c r="K117" s="115">
        <v>42.10526315789474</v>
      </c>
      <c r="L117" s="114"/>
      <c r="M117" s="113">
        <v>22.301932999999998</v>
      </c>
      <c r="N117" s="113">
        <v>82.305899999999994</v>
      </c>
      <c r="O117" s="111">
        <v>1</v>
      </c>
    </row>
    <row r="118" spans="2:15" ht="15" customHeight="1" x14ac:dyDescent="0.2">
      <c r="B118" s="110">
        <v>41</v>
      </c>
      <c r="C118" s="112" t="s">
        <v>446</v>
      </c>
      <c r="D118" s="112" t="s">
        <v>310</v>
      </c>
      <c r="E118" s="25">
        <v>1</v>
      </c>
      <c r="F118" s="25">
        <v>4</v>
      </c>
      <c r="G118" s="25">
        <v>2</v>
      </c>
      <c r="H118" s="25">
        <v>2</v>
      </c>
      <c r="I118" s="25">
        <v>0.62</v>
      </c>
      <c r="J118" s="25">
        <v>0.08</v>
      </c>
      <c r="K118" s="115">
        <v>42.10526315789474</v>
      </c>
      <c r="L118" s="114"/>
      <c r="M118" s="113">
        <v>22.300999000000001</v>
      </c>
      <c r="N118" s="113">
        <v>82.303420000000003</v>
      </c>
      <c r="O118" s="111">
        <v>1</v>
      </c>
    </row>
    <row r="119" spans="2:15" ht="15" customHeight="1" x14ac:dyDescent="0.2">
      <c r="B119" s="110">
        <v>42</v>
      </c>
      <c r="C119" s="112" t="s">
        <v>448</v>
      </c>
      <c r="D119" s="112" t="s">
        <v>343</v>
      </c>
      <c r="E119" s="25">
        <v>1</v>
      </c>
      <c r="F119" s="25">
        <v>4</v>
      </c>
      <c r="G119" s="25">
        <v>2</v>
      </c>
      <c r="H119" s="25">
        <v>2</v>
      </c>
      <c r="I119" s="25">
        <v>0.62</v>
      </c>
      <c r="J119" s="25">
        <v>0.08</v>
      </c>
      <c r="K119" s="115">
        <v>42.10526315789474</v>
      </c>
      <c r="L119" s="114"/>
      <c r="M119" s="113">
        <v>22.301456600000002</v>
      </c>
      <c r="N119" s="113">
        <v>82.308779999999999</v>
      </c>
      <c r="O119" s="111">
        <v>1</v>
      </c>
    </row>
    <row r="120" spans="2:15" ht="15" customHeight="1" x14ac:dyDescent="0.2">
      <c r="B120" s="110">
        <v>43</v>
      </c>
      <c r="C120" s="112" t="s">
        <v>448</v>
      </c>
      <c r="D120" s="112" t="s">
        <v>318</v>
      </c>
      <c r="E120" s="25">
        <v>1</v>
      </c>
      <c r="F120" s="25">
        <v>4</v>
      </c>
      <c r="G120" s="25">
        <v>2</v>
      </c>
      <c r="H120" s="25">
        <v>2</v>
      </c>
      <c r="I120" s="25">
        <v>0.62</v>
      </c>
      <c r="J120" s="25">
        <v>0.08</v>
      </c>
      <c r="K120" s="115">
        <v>42.10526315789474</v>
      </c>
      <c r="L120" s="114"/>
      <c r="M120" s="113">
        <v>22.317250999999999</v>
      </c>
      <c r="N120" s="113">
        <v>82.302341999999996</v>
      </c>
      <c r="O120" s="111">
        <v>1</v>
      </c>
    </row>
    <row r="121" spans="2:15" ht="15" customHeight="1" x14ac:dyDescent="0.2">
      <c r="B121" s="110">
        <v>44</v>
      </c>
      <c r="C121" s="112" t="s">
        <v>448</v>
      </c>
      <c r="D121" s="112" t="s">
        <v>323</v>
      </c>
      <c r="E121" s="25">
        <v>1</v>
      </c>
      <c r="F121" s="25">
        <v>4</v>
      </c>
      <c r="G121" s="25">
        <v>2</v>
      </c>
      <c r="H121" s="25">
        <v>2</v>
      </c>
      <c r="I121" s="25">
        <v>0.62</v>
      </c>
      <c r="J121" s="25">
        <v>0.08</v>
      </c>
      <c r="K121" s="115">
        <v>42.10526315789474</v>
      </c>
      <c r="L121" s="114"/>
      <c r="M121" s="113">
        <v>22.317321</v>
      </c>
      <c r="N121" s="113">
        <v>82.301940999999999</v>
      </c>
      <c r="O121" s="111">
        <v>1</v>
      </c>
    </row>
    <row r="122" spans="2:15" ht="15" customHeight="1" x14ac:dyDescent="0.2">
      <c r="B122" s="110">
        <v>45</v>
      </c>
      <c r="C122" s="112" t="s">
        <v>336</v>
      </c>
      <c r="D122" s="112" t="s">
        <v>344</v>
      </c>
      <c r="E122" s="25">
        <v>1</v>
      </c>
      <c r="F122" s="25">
        <v>60</v>
      </c>
      <c r="G122" s="25">
        <v>60</v>
      </c>
      <c r="H122" s="25">
        <v>0</v>
      </c>
      <c r="I122" s="25">
        <v>0.27</v>
      </c>
      <c r="J122" s="25">
        <v>0.23</v>
      </c>
      <c r="K122" s="115">
        <v>121.05263157894737</v>
      </c>
      <c r="L122" s="114">
        <v>0.60799999999999998</v>
      </c>
      <c r="M122" s="113">
        <v>22.316115</v>
      </c>
      <c r="N122" s="113">
        <v>82.297387000000001</v>
      </c>
      <c r="O122" s="111">
        <v>1</v>
      </c>
    </row>
    <row r="123" spans="2:15" ht="15" customHeight="1" x14ac:dyDescent="0.2">
      <c r="B123" s="110">
        <v>46</v>
      </c>
      <c r="C123" s="112" t="s">
        <v>336</v>
      </c>
      <c r="D123" s="112" t="s">
        <v>345</v>
      </c>
      <c r="E123" s="25">
        <v>1</v>
      </c>
      <c r="F123" s="25">
        <v>60</v>
      </c>
      <c r="G123" s="25">
        <v>60</v>
      </c>
      <c r="H123" s="25">
        <v>0</v>
      </c>
      <c r="I123" s="25">
        <v>0.27</v>
      </c>
      <c r="J123" s="25">
        <v>0.23</v>
      </c>
      <c r="K123" s="115">
        <v>121.05263157894737</v>
      </c>
      <c r="L123" s="114">
        <v>1</v>
      </c>
      <c r="M123" s="113">
        <v>22.301411000000002</v>
      </c>
      <c r="N123" s="113">
        <v>82.304805999999999</v>
      </c>
      <c r="O123" s="111">
        <v>1</v>
      </c>
    </row>
    <row r="124" spans="2:15" ht="15" customHeight="1" x14ac:dyDescent="0.2">
      <c r="B124" s="110">
        <v>47</v>
      </c>
      <c r="C124" s="112" t="s">
        <v>336</v>
      </c>
      <c r="D124" s="112" t="s">
        <v>346</v>
      </c>
      <c r="E124" s="25">
        <v>1</v>
      </c>
      <c r="F124" s="25">
        <v>60</v>
      </c>
      <c r="G124" s="25">
        <v>60</v>
      </c>
      <c r="H124" s="25">
        <v>0</v>
      </c>
      <c r="I124" s="25">
        <v>0.27</v>
      </c>
      <c r="J124" s="25">
        <v>0.23</v>
      </c>
      <c r="K124" s="115">
        <v>121.05263157894737</v>
      </c>
      <c r="L124" s="114">
        <v>0.3</v>
      </c>
      <c r="M124" s="113">
        <v>22.302237999999999</v>
      </c>
      <c r="N124" s="113">
        <v>82.302352999999997</v>
      </c>
      <c r="O124" s="111">
        <v>1</v>
      </c>
    </row>
    <row r="125" spans="2:15" ht="15" customHeight="1" x14ac:dyDescent="0.2">
      <c r="B125" s="110">
        <v>48</v>
      </c>
      <c r="C125" s="112" t="s">
        <v>336</v>
      </c>
      <c r="D125" s="112" t="s">
        <v>347</v>
      </c>
      <c r="E125" s="25">
        <v>1</v>
      </c>
      <c r="F125" s="25">
        <v>60</v>
      </c>
      <c r="G125" s="25">
        <v>60</v>
      </c>
      <c r="H125" s="25">
        <v>0</v>
      </c>
      <c r="I125" s="25">
        <v>0.27</v>
      </c>
      <c r="J125" s="25">
        <v>0.23</v>
      </c>
      <c r="K125" s="115">
        <v>121.05263157894737</v>
      </c>
      <c r="L125" s="114">
        <v>0.7</v>
      </c>
      <c r="M125" s="113">
        <v>22.302789000000001</v>
      </c>
      <c r="N125" s="113">
        <v>82.302342300000007</v>
      </c>
      <c r="O125" s="111">
        <v>1</v>
      </c>
    </row>
    <row r="126" spans="2:15" ht="15" customHeight="1" x14ac:dyDescent="0.2">
      <c r="B126" s="110">
        <v>49</v>
      </c>
      <c r="C126" s="112" t="s">
        <v>336</v>
      </c>
      <c r="D126" s="112" t="s">
        <v>348</v>
      </c>
      <c r="E126" s="25">
        <v>1</v>
      </c>
      <c r="F126" s="25">
        <v>60</v>
      </c>
      <c r="G126" s="25">
        <v>60</v>
      </c>
      <c r="H126" s="25">
        <v>0</v>
      </c>
      <c r="I126" s="25">
        <v>0.27</v>
      </c>
      <c r="J126" s="25">
        <v>0.23</v>
      </c>
      <c r="K126" s="115">
        <v>121.05263157894737</v>
      </c>
      <c r="L126" s="114">
        <v>1</v>
      </c>
      <c r="M126" s="113">
        <v>22.302862999999999</v>
      </c>
      <c r="N126" s="113">
        <v>82.302227999999999</v>
      </c>
      <c r="O126" s="111">
        <v>1</v>
      </c>
    </row>
    <row r="127" spans="2:15" ht="15" customHeight="1" x14ac:dyDescent="0.2">
      <c r="B127" s="110">
        <v>50</v>
      </c>
      <c r="C127" s="112" t="s">
        <v>336</v>
      </c>
      <c r="D127" s="112" t="s">
        <v>349</v>
      </c>
      <c r="E127" s="25">
        <v>1</v>
      </c>
      <c r="F127" s="25">
        <v>60</v>
      </c>
      <c r="G127" s="25">
        <v>60</v>
      </c>
      <c r="H127" s="25">
        <v>0</v>
      </c>
      <c r="I127" s="25">
        <v>0.27</v>
      </c>
      <c r="J127" s="25">
        <v>0.23</v>
      </c>
      <c r="K127" s="115">
        <v>121.05263157894737</v>
      </c>
      <c r="L127" s="114">
        <v>1</v>
      </c>
      <c r="M127" s="113">
        <v>22.302811999999999</v>
      </c>
      <c r="N127" s="113">
        <v>82.302278999999999</v>
      </c>
      <c r="O127" s="111">
        <v>1</v>
      </c>
    </row>
    <row r="128" spans="2:15" ht="15" customHeight="1" x14ac:dyDescent="0.2">
      <c r="B128" s="110">
        <v>51</v>
      </c>
      <c r="C128" s="112" t="s">
        <v>336</v>
      </c>
      <c r="D128" s="112" t="s">
        <v>350</v>
      </c>
      <c r="E128" s="25">
        <v>1</v>
      </c>
      <c r="F128" s="25">
        <v>60</v>
      </c>
      <c r="G128" s="25">
        <v>60</v>
      </c>
      <c r="H128" s="25">
        <v>0</v>
      </c>
      <c r="I128" s="25">
        <v>0.27</v>
      </c>
      <c r="J128" s="25">
        <v>0.23</v>
      </c>
      <c r="K128" s="115">
        <v>121.05263157894737</v>
      </c>
      <c r="L128" s="114">
        <v>1.5</v>
      </c>
      <c r="M128" s="113">
        <v>22.303252000000001</v>
      </c>
      <c r="N128" s="113">
        <v>82.303449999999998</v>
      </c>
      <c r="O128" s="111">
        <v>1</v>
      </c>
    </row>
    <row r="129" spans="2:15" ht="15" customHeight="1" x14ac:dyDescent="0.2">
      <c r="B129" s="110">
        <v>52</v>
      </c>
      <c r="C129" s="112" t="s">
        <v>449</v>
      </c>
      <c r="D129" s="112" t="s">
        <v>350</v>
      </c>
      <c r="E129" s="25">
        <v>1</v>
      </c>
      <c r="F129" s="25">
        <v>20</v>
      </c>
      <c r="G129" s="25">
        <v>20</v>
      </c>
      <c r="H129" s="25">
        <v>3</v>
      </c>
      <c r="I129" s="25">
        <v>1.49</v>
      </c>
      <c r="J129" s="25">
        <v>1.32</v>
      </c>
      <c r="K129" s="115">
        <v>694.73684210526324</v>
      </c>
      <c r="L129" s="114">
        <v>1.5</v>
      </c>
      <c r="M129" s="113">
        <v>22.305062</v>
      </c>
      <c r="N129" s="113">
        <v>82.304772999999997</v>
      </c>
      <c r="O129" s="111">
        <v>2</v>
      </c>
    </row>
    <row r="130" spans="2:15" ht="15" customHeight="1" x14ac:dyDescent="0.2">
      <c r="B130" s="110">
        <v>53</v>
      </c>
      <c r="C130" s="112" t="s">
        <v>336</v>
      </c>
      <c r="D130" s="112" t="s">
        <v>330</v>
      </c>
      <c r="E130" s="25">
        <v>1</v>
      </c>
      <c r="F130" s="25">
        <v>60</v>
      </c>
      <c r="G130" s="25">
        <v>60</v>
      </c>
      <c r="H130" s="25">
        <v>0</v>
      </c>
      <c r="I130" s="25">
        <v>0.27</v>
      </c>
      <c r="J130" s="25">
        <v>0.23</v>
      </c>
      <c r="K130" s="115">
        <v>121.05263157894737</v>
      </c>
      <c r="L130" s="114">
        <v>0.2</v>
      </c>
      <c r="M130" s="113">
        <v>22.30527</v>
      </c>
      <c r="N130" s="113">
        <v>82.302779999999998</v>
      </c>
      <c r="O130" s="111">
        <v>1</v>
      </c>
    </row>
    <row r="131" spans="2:15" ht="15" customHeight="1" x14ac:dyDescent="0.2">
      <c r="B131" s="110">
        <v>54</v>
      </c>
      <c r="C131" s="112" t="s">
        <v>336</v>
      </c>
      <c r="D131" s="112" t="s">
        <v>351</v>
      </c>
      <c r="E131" s="25">
        <v>1</v>
      </c>
      <c r="F131" s="25">
        <v>60</v>
      </c>
      <c r="G131" s="25">
        <v>60</v>
      </c>
      <c r="H131" s="25">
        <v>0</v>
      </c>
      <c r="I131" s="25">
        <v>0.27</v>
      </c>
      <c r="J131" s="25">
        <v>0.23</v>
      </c>
      <c r="K131" s="115">
        <v>121.05263157894737</v>
      </c>
      <c r="L131" s="114">
        <v>0.2</v>
      </c>
      <c r="M131" s="113">
        <v>22.302779999999998</v>
      </c>
      <c r="N131" s="113">
        <v>82.302700000000002</v>
      </c>
      <c r="O131" s="111">
        <v>1</v>
      </c>
    </row>
    <row r="132" spans="2:15" ht="15" customHeight="1" x14ac:dyDescent="0.2">
      <c r="B132" s="110">
        <v>55</v>
      </c>
      <c r="C132" s="112" t="s">
        <v>336</v>
      </c>
      <c r="D132" s="112" t="s">
        <v>352</v>
      </c>
      <c r="E132" s="25">
        <v>1</v>
      </c>
      <c r="F132" s="25">
        <v>60</v>
      </c>
      <c r="G132" s="25">
        <v>60</v>
      </c>
      <c r="H132" s="25">
        <v>0</v>
      </c>
      <c r="I132" s="25">
        <v>0.27</v>
      </c>
      <c r="J132" s="25">
        <v>0.23</v>
      </c>
      <c r="K132" s="115">
        <v>121.05263157894737</v>
      </c>
      <c r="L132" s="114">
        <v>0.3</v>
      </c>
      <c r="M132" s="113">
        <v>22.305540000000001</v>
      </c>
      <c r="N132" s="113">
        <v>82.302890000000005</v>
      </c>
      <c r="O132" s="111">
        <v>1</v>
      </c>
    </row>
    <row r="133" spans="2:15" ht="15" customHeight="1" x14ac:dyDescent="0.2">
      <c r="B133" s="110">
        <v>56</v>
      </c>
      <c r="C133" s="112" t="s">
        <v>336</v>
      </c>
      <c r="D133" s="112" t="s">
        <v>331</v>
      </c>
      <c r="E133" s="25">
        <v>1</v>
      </c>
      <c r="F133" s="25">
        <v>60</v>
      </c>
      <c r="G133" s="25">
        <v>60</v>
      </c>
      <c r="H133" s="25">
        <v>0</v>
      </c>
      <c r="I133" s="25">
        <v>0.27</v>
      </c>
      <c r="J133" s="25">
        <v>0.23</v>
      </c>
      <c r="K133" s="115">
        <v>121.05263157894737</v>
      </c>
      <c r="L133" s="114">
        <v>0.5</v>
      </c>
      <c r="M133" s="113">
        <v>22.304320000000001</v>
      </c>
      <c r="N133" s="113">
        <v>82.302449999999993</v>
      </c>
      <c r="O133" s="111">
        <v>1</v>
      </c>
    </row>
    <row r="134" spans="2:15" ht="15" customHeight="1" x14ac:dyDescent="0.2">
      <c r="B134" s="110">
        <v>57</v>
      </c>
      <c r="C134" s="112" t="s">
        <v>336</v>
      </c>
      <c r="D134" s="112" t="s">
        <v>353</v>
      </c>
      <c r="E134" s="25">
        <v>1</v>
      </c>
      <c r="F134" s="25">
        <v>60</v>
      </c>
      <c r="G134" s="25">
        <v>60</v>
      </c>
      <c r="H134" s="25">
        <v>0</v>
      </c>
      <c r="I134" s="25">
        <v>0.27</v>
      </c>
      <c r="J134" s="25">
        <v>0.23</v>
      </c>
      <c r="K134" s="115">
        <v>121.05263157894737</v>
      </c>
      <c r="L134" s="114">
        <v>0.3</v>
      </c>
      <c r="M134" s="113">
        <v>22.303607</v>
      </c>
      <c r="N134" s="113">
        <v>82.304087999999993</v>
      </c>
      <c r="O134" s="111">
        <v>1</v>
      </c>
    </row>
    <row r="135" spans="2:15" ht="15" customHeight="1" x14ac:dyDescent="0.2">
      <c r="B135" s="110">
        <v>58</v>
      </c>
      <c r="C135" s="112" t="s">
        <v>336</v>
      </c>
      <c r="D135" s="112" t="s">
        <v>354</v>
      </c>
      <c r="E135" s="25">
        <v>1</v>
      </c>
      <c r="F135" s="25">
        <v>60</v>
      </c>
      <c r="G135" s="25">
        <v>60</v>
      </c>
      <c r="H135" s="25">
        <v>0</v>
      </c>
      <c r="I135" s="25">
        <v>0.27</v>
      </c>
      <c r="J135" s="25">
        <v>0.23</v>
      </c>
      <c r="K135" s="115">
        <v>121.05263157894737</v>
      </c>
      <c r="L135" s="114">
        <v>0.04</v>
      </c>
      <c r="M135" s="113">
        <v>22.30789</v>
      </c>
      <c r="N135" s="113">
        <v>82.304454329999999</v>
      </c>
      <c r="O135" s="111">
        <v>1</v>
      </c>
    </row>
    <row r="136" spans="2:15" ht="15" customHeight="1" x14ac:dyDescent="0.2">
      <c r="B136" s="110">
        <v>59</v>
      </c>
      <c r="C136" s="112" t="s">
        <v>336</v>
      </c>
      <c r="D136" s="112" t="s">
        <v>355</v>
      </c>
      <c r="E136" s="25">
        <v>1</v>
      </c>
      <c r="F136" s="25">
        <v>60</v>
      </c>
      <c r="G136" s="25">
        <v>60</v>
      </c>
      <c r="H136" s="25">
        <v>0</v>
      </c>
      <c r="I136" s="25">
        <v>0.27</v>
      </c>
      <c r="J136" s="25">
        <v>0.23</v>
      </c>
      <c r="K136" s="115">
        <v>121.05263157894737</v>
      </c>
      <c r="L136" s="114">
        <v>0.26</v>
      </c>
      <c r="M136" s="113">
        <v>22.303564999999999</v>
      </c>
      <c r="N136" s="113">
        <v>82.304134000000005</v>
      </c>
      <c r="O136" s="111">
        <v>1</v>
      </c>
    </row>
    <row r="137" spans="2:15" ht="15" customHeight="1" x14ac:dyDescent="0.2">
      <c r="B137" s="110">
        <v>60</v>
      </c>
      <c r="C137" s="112" t="s">
        <v>447</v>
      </c>
      <c r="D137" s="112" t="s">
        <v>355</v>
      </c>
      <c r="E137" s="25">
        <v>1</v>
      </c>
      <c r="F137" s="25">
        <v>4</v>
      </c>
      <c r="G137" s="25">
        <v>2</v>
      </c>
      <c r="H137" s="25">
        <v>2</v>
      </c>
      <c r="I137" s="25">
        <v>0.62</v>
      </c>
      <c r="J137" s="25">
        <v>0.08</v>
      </c>
      <c r="K137" s="115">
        <v>42.10526315789474</v>
      </c>
      <c r="L137" s="114"/>
      <c r="M137" s="113">
        <v>22.304872</v>
      </c>
      <c r="N137" s="113">
        <v>82.300591999999995</v>
      </c>
      <c r="O137" s="111">
        <v>1</v>
      </c>
    </row>
    <row r="138" spans="2:15" ht="15" customHeight="1" x14ac:dyDescent="0.2">
      <c r="B138" s="110">
        <v>61</v>
      </c>
      <c r="C138" s="112" t="s">
        <v>336</v>
      </c>
      <c r="D138" s="112" t="s">
        <v>356</v>
      </c>
      <c r="E138" s="25">
        <v>1</v>
      </c>
      <c r="F138" s="25">
        <v>60</v>
      </c>
      <c r="G138" s="25">
        <v>60</v>
      </c>
      <c r="H138" s="25">
        <v>0</v>
      </c>
      <c r="I138" s="25">
        <v>0.27</v>
      </c>
      <c r="J138" s="25">
        <v>0.23</v>
      </c>
      <c r="K138" s="115">
        <v>121.05263157894737</v>
      </c>
      <c r="L138" s="114">
        <v>1</v>
      </c>
      <c r="M138" s="113">
        <v>22.291381999999999</v>
      </c>
      <c r="N138" s="113">
        <v>82.316029999999998</v>
      </c>
      <c r="O138" s="111">
        <v>1</v>
      </c>
    </row>
    <row r="139" spans="2:15" ht="15" customHeight="1" x14ac:dyDescent="0.2">
      <c r="B139" s="110">
        <v>62</v>
      </c>
      <c r="C139" s="112" t="s">
        <v>450</v>
      </c>
      <c r="D139" s="112" t="s">
        <v>357</v>
      </c>
      <c r="E139" s="25">
        <v>1</v>
      </c>
      <c r="F139" s="25">
        <v>0</v>
      </c>
      <c r="G139" s="25">
        <v>6</v>
      </c>
      <c r="H139" s="25">
        <v>9</v>
      </c>
      <c r="I139" s="25">
        <v>2.1</v>
      </c>
      <c r="J139" s="25">
        <v>0.64</v>
      </c>
      <c r="K139" s="115">
        <v>336.84210526315792</v>
      </c>
      <c r="L139" s="114">
        <v>8.8999999999999996E-2</v>
      </c>
      <c r="M139" s="113">
        <v>22.321014000000002</v>
      </c>
      <c r="N139" s="113">
        <v>82.307056000000003</v>
      </c>
      <c r="O139" s="111">
        <v>1</v>
      </c>
    </row>
    <row r="140" spans="2:15" ht="15" customHeight="1" x14ac:dyDescent="0.2">
      <c r="B140" s="110">
        <v>63</v>
      </c>
      <c r="C140" s="112" t="s">
        <v>336</v>
      </c>
      <c r="D140" s="112" t="s">
        <v>357</v>
      </c>
      <c r="E140" s="25">
        <v>1</v>
      </c>
      <c r="F140" s="25">
        <v>60</v>
      </c>
      <c r="G140" s="25">
        <v>60</v>
      </c>
      <c r="H140" s="25">
        <v>0</v>
      </c>
      <c r="I140" s="25">
        <v>0.27</v>
      </c>
      <c r="J140" s="25">
        <v>0.23</v>
      </c>
      <c r="K140" s="115">
        <v>121.05263157894737</v>
      </c>
      <c r="L140" s="114">
        <v>1.2E-2</v>
      </c>
      <c r="M140" s="113">
        <v>22.291564000000001</v>
      </c>
      <c r="N140" s="113">
        <v>82.316890000000001</v>
      </c>
      <c r="O140" s="111">
        <v>1</v>
      </c>
    </row>
    <row r="141" spans="2:15" ht="15" customHeight="1" x14ac:dyDescent="0.2">
      <c r="B141" s="110">
        <v>64</v>
      </c>
      <c r="C141" s="112" t="s">
        <v>448</v>
      </c>
      <c r="D141" s="112" t="s">
        <v>327</v>
      </c>
      <c r="E141" s="25">
        <v>1</v>
      </c>
      <c r="F141" s="25">
        <v>4</v>
      </c>
      <c r="G141" s="25">
        <v>2</v>
      </c>
      <c r="H141" s="25">
        <v>2</v>
      </c>
      <c r="I141" s="25">
        <v>0.62</v>
      </c>
      <c r="J141" s="25">
        <v>0.08</v>
      </c>
      <c r="K141" s="115">
        <v>42.10526315789474</v>
      </c>
      <c r="L141" s="114"/>
      <c r="M141" s="113">
        <v>22.316455999999999</v>
      </c>
      <c r="N141" s="113">
        <v>82.300631999999993</v>
      </c>
      <c r="O141" s="111">
        <v>1</v>
      </c>
    </row>
    <row r="142" spans="2:15" ht="15" customHeight="1" x14ac:dyDescent="0.2">
      <c r="B142" s="110">
        <v>65</v>
      </c>
      <c r="C142" s="112" t="s">
        <v>447</v>
      </c>
      <c r="D142" s="112" t="s">
        <v>327</v>
      </c>
      <c r="E142" s="25">
        <v>1</v>
      </c>
      <c r="F142" s="25">
        <v>4</v>
      </c>
      <c r="G142" s="25">
        <v>2</v>
      </c>
      <c r="H142" s="25">
        <v>2</v>
      </c>
      <c r="I142" s="25">
        <v>0.62</v>
      </c>
      <c r="J142" s="25">
        <v>0.08</v>
      </c>
      <c r="K142" s="115">
        <v>42.10526315789474</v>
      </c>
      <c r="L142" s="114"/>
      <c r="M142" s="113">
        <v>22.316451000000001</v>
      </c>
      <c r="N142" s="113">
        <v>82.300762000000006</v>
      </c>
      <c r="O142" s="111">
        <v>1</v>
      </c>
    </row>
    <row r="143" spans="2:15" ht="15" customHeight="1" x14ac:dyDescent="0.2">
      <c r="B143" s="110">
        <v>66</v>
      </c>
      <c r="C143" s="112" t="s">
        <v>336</v>
      </c>
      <c r="D143" s="112" t="s">
        <v>358</v>
      </c>
      <c r="E143" s="25">
        <v>1</v>
      </c>
      <c r="F143" s="25">
        <v>60</v>
      </c>
      <c r="G143" s="25">
        <v>60</v>
      </c>
      <c r="H143" s="25">
        <v>0</v>
      </c>
      <c r="I143" s="25">
        <v>0.27</v>
      </c>
      <c r="J143" s="25">
        <v>0.23</v>
      </c>
      <c r="K143" s="115">
        <v>121.05263157894737</v>
      </c>
      <c r="L143" s="114">
        <v>0.14599999999999999</v>
      </c>
      <c r="M143" s="113">
        <v>22.320571999999999</v>
      </c>
      <c r="N143" s="113">
        <v>82.300098000000006</v>
      </c>
      <c r="O143" s="111">
        <v>1</v>
      </c>
    </row>
    <row r="144" spans="2:15" ht="15" customHeight="1" x14ac:dyDescent="0.2">
      <c r="B144" s="110">
        <v>67</v>
      </c>
      <c r="C144" s="112" t="s">
        <v>446</v>
      </c>
      <c r="D144" s="112" t="s">
        <v>359</v>
      </c>
      <c r="E144" s="25">
        <v>1</v>
      </c>
      <c r="F144" s="25">
        <v>4</v>
      </c>
      <c r="G144" s="25">
        <v>2</v>
      </c>
      <c r="H144" s="25">
        <v>2</v>
      </c>
      <c r="I144" s="25">
        <v>0.62</v>
      </c>
      <c r="J144" s="25">
        <v>0.08</v>
      </c>
      <c r="K144" s="115">
        <v>42.10526315789474</v>
      </c>
      <c r="L144" s="114"/>
      <c r="M144" s="113">
        <v>22.316445000000002</v>
      </c>
      <c r="N144" s="113">
        <v>82.305656999999997</v>
      </c>
      <c r="O144" s="111">
        <v>1</v>
      </c>
    </row>
    <row r="145" spans="2:15" ht="15" customHeight="1" x14ac:dyDescent="0.2">
      <c r="B145" s="110">
        <v>68</v>
      </c>
      <c r="C145" s="112" t="s">
        <v>446</v>
      </c>
      <c r="D145" s="112" t="s">
        <v>360</v>
      </c>
      <c r="E145" s="25">
        <v>1</v>
      </c>
      <c r="F145" s="25">
        <v>4</v>
      </c>
      <c r="G145" s="25">
        <v>2</v>
      </c>
      <c r="H145" s="25">
        <v>2</v>
      </c>
      <c r="I145" s="25">
        <v>0.62</v>
      </c>
      <c r="J145" s="25">
        <v>0.08</v>
      </c>
      <c r="K145" s="115">
        <v>42.10526315789474</v>
      </c>
      <c r="L145" s="114"/>
      <c r="M145" s="113">
        <v>22.315056999999999</v>
      </c>
      <c r="N145" s="113">
        <v>82.304972000000006</v>
      </c>
      <c r="O145" s="111">
        <v>1</v>
      </c>
    </row>
    <row r="146" spans="2:15" ht="15" customHeight="1" x14ac:dyDescent="0.2">
      <c r="B146" s="110">
        <v>69</v>
      </c>
      <c r="C146" s="112" t="s">
        <v>447</v>
      </c>
      <c r="D146" s="112" t="s">
        <v>360</v>
      </c>
      <c r="E146" s="25">
        <v>1</v>
      </c>
      <c r="F146" s="25">
        <v>4</v>
      </c>
      <c r="G146" s="25">
        <v>2</v>
      </c>
      <c r="H146" s="25">
        <v>2</v>
      </c>
      <c r="I146" s="25">
        <v>0.62</v>
      </c>
      <c r="J146" s="25">
        <v>0.08</v>
      </c>
      <c r="K146" s="115">
        <v>42.10526315789474</v>
      </c>
      <c r="L146" s="114"/>
      <c r="M146" s="113">
        <v>22.315066999999999</v>
      </c>
      <c r="N146" s="113">
        <v>82.304945000000004</v>
      </c>
      <c r="O146" s="111">
        <v>1</v>
      </c>
    </row>
    <row r="147" spans="2:15" ht="15" customHeight="1" x14ac:dyDescent="0.2">
      <c r="B147" s="110">
        <v>70</v>
      </c>
      <c r="C147" s="112" t="s">
        <v>336</v>
      </c>
      <c r="D147" s="112" t="s">
        <v>360</v>
      </c>
      <c r="E147" s="25">
        <v>1</v>
      </c>
      <c r="F147" s="25">
        <v>60</v>
      </c>
      <c r="G147" s="25">
        <v>60</v>
      </c>
      <c r="H147" s="25">
        <v>0</v>
      </c>
      <c r="I147" s="25">
        <v>0.27</v>
      </c>
      <c r="J147" s="25">
        <v>0.23</v>
      </c>
      <c r="K147" s="115">
        <v>121.05263157894737</v>
      </c>
      <c r="L147" s="114">
        <v>0.04</v>
      </c>
      <c r="M147" s="113">
        <v>22.314796999999999</v>
      </c>
      <c r="N147" s="113">
        <v>82.304767999999996</v>
      </c>
      <c r="O147" s="111">
        <v>1</v>
      </c>
    </row>
    <row r="148" spans="2:15" ht="15" customHeight="1" x14ac:dyDescent="0.2">
      <c r="B148" s="110">
        <v>71</v>
      </c>
      <c r="C148" s="112" t="s">
        <v>448</v>
      </c>
      <c r="D148" s="112" t="s">
        <v>360</v>
      </c>
      <c r="E148" s="25">
        <v>1</v>
      </c>
      <c r="F148" s="25">
        <v>4</v>
      </c>
      <c r="G148" s="25">
        <v>2</v>
      </c>
      <c r="H148" s="25">
        <v>2</v>
      </c>
      <c r="I148" s="25">
        <v>0.62</v>
      </c>
      <c r="J148" s="25">
        <v>0.08</v>
      </c>
      <c r="K148" s="115">
        <v>42.10526315789474</v>
      </c>
      <c r="L148" s="114"/>
      <c r="M148" s="113">
        <v>22.315117000000001</v>
      </c>
      <c r="N148" s="113">
        <v>82.304817999999997</v>
      </c>
      <c r="O148" s="111">
        <v>1</v>
      </c>
    </row>
    <row r="149" spans="2:15" ht="15" customHeight="1" x14ac:dyDescent="0.2">
      <c r="B149" s="110">
        <v>72</v>
      </c>
      <c r="C149" s="112" t="s">
        <v>448</v>
      </c>
      <c r="D149" s="112" t="s">
        <v>361</v>
      </c>
      <c r="E149" s="25">
        <v>1</v>
      </c>
      <c r="F149" s="25">
        <v>4</v>
      </c>
      <c r="G149" s="25">
        <v>2</v>
      </c>
      <c r="H149" s="25">
        <v>2</v>
      </c>
      <c r="I149" s="25">
        <v>0.62</v>
      </c>
      <c r="J149" s="25">
        <v>0.08</v>
      </c>
      <c r="K149" s="115">
        <v>42.10526315789474</v>
      </c>
      <c r="L149" s="114"/>
      <c r="M149" s="113">
        <v>22.315453999999999</v>
      </c>
      <c r="N149" s="113">
        <v>82.300979999999996</v>
      </c>
      <c r="O149" s="111">
        <v>1</v>
      </c>
    </row>
    <row r="150" spans="2:15" ht="15" customHeight="1" x14ac:dyDescent="0.2">
      <c r="B150" s="110">
        <v>73</v>
      </c>
      <c r="C150" s="112" t="s">
        <v>449</v>
      </c>
      <c r="D150" s="112" t="s">
        <v>360</v>
      </c>
      <c r="E150" s="25">
        <v>1</v>
      </c>
      <c r="F150" s="25">
        <v>20</v>
      </c>
      <c r="G150" s="25">
        <v>20</v>
      </c>
      <c r="H150" s="25">
        <v>3</v>
      </c>
      <c r="I150" s="25">
        <v>1.49</v>
      </c>
      <c r="J150" s="25">
        <v>1.32</v>
      </c>
      <c r="K150" s="115">
        <v>694.73684210526324</v>
      </c>
      <c r="L150" s="114">
        <v>1.5</v>
      </c>
      <c r="M150" s="113">
        <v>22.315473000000001</v>
      </c>
      <c r="N150" s="113">
        <v>82.305352999999997</v>
      </c>
      <c r="O150" s="111">
        <v>2</v>
      </c>
    </row>
    <row r="151" spans="2:15" ht="15" customHeight="1" x14ac:dyDescent="0.2">
      <c r="B151" s="110">
        <v>74</v>
      </c>
      <c r="C151" s="112" t="s">
        <v>336</v>
      </c>
      <c r="D151" s="112" t="s">
        <v>362</v>
      </c>
      <c r="E151" s="25">
        <v>1</v>
      </c>
      <c r="F151" s="25">
        <v>60</v>
      </c>
      <c r="G151" s="25">
        <v>60</v>
      </c>
      <c r="H151" s="25">
        <v>0</v>
      </c>
      <c r="I151" s="25">
        <v>0.27</v>
      </c>
      <c r="J151" s="25">
        <v>0.23</v>
      </c>
      <c r="K151" s="115">
        <v>121.05263157894737</v>
      </c>
      <c r="L151" s="114">
        <v>0.64900000000000002</v>
      </c>
      <c r="M151" s="113">
        <v>22.309149999999999</v>
      </c>
      <c r="N151" s="113">
        <v>82.312100000000001</v>
      </c>
      <c r="O151" s="111">
        <v>1</v>
      </c>
    </row>
    <row r="152" spans="2:15" ht="15" customHeight="1" x14ac:dyDescent="0.2">
      <c r="B152" s="110">
        <v>75</v>
      </c>
      <c r="C152" s="112" t="s">
        <v>336</v>
      </c>
      <c r="D152" s="112" t="s">
        <v>325</v>
      </c>
      <c r="E152" s="25">
        <v>1</v>
      </c>
      <c r="F152" s="25">
        <v>60</v>
      </c>
      <c r="G152" s="25">
        <v>60</v>
      </c>
      <c r="H152" s="25">
        <v>0</v>
      </c>
      <c r="I152" s="25">
        <v>0.27</v>
      </c>
      <c r="J152" s="25">
        <v>0.23</v>
      </c>
      <c r="K152" s="115">
        <v>121.05263157894737</v>
      </c>
      <c r="L152" s="114">
        <v>0.56699999999999995</v>
      </c>
      <c r="M152" s="113">
        <v>22.309439999999999</v>
      </c>
      <c r="N152" s="113">
        <v>82.312220999999994</v>
      </c>
      <c r="O152" s="111">
        <v>1</v>
      </c>
    </row>
    <row r="153" spans="2:15" ht="15" customHeight="1" x14ac:dyDescent="0.2">
      <c r="B153" s="110">
        <v>76</v>
      </c>
      <c r="C153" s="112" t="s">
        <v>336</v>
      </c>
      <c r="D153" s="112" t="s">
        <v>363</v>
      </c>
      <c r="E153" s="25">
        <v>1</v>
      </c>
      <c r="F153" s="25">
        <v>60</v>
      </c>
      <c r="G153" s="25">
        <v>60</v>
      </c>
      <c r="H153" s="25">
        <v>0</v>
      </c>
      <c r="I153" s="25">
        <v>0.27</v>
      </c>
      <c r="J153" s="25">
        <v>0.23</v>
      </c>
      <c r="K153" s="115">
        <v>121.05263157894737</v>
      </c>
      <c r="L153" s="114">
        <v>0.434</v>
      </c>
      <c r="M153" s="113">
        <v>22.317373</v>
      </c>
      <c r="N153" s="113">
        <v>82.299130000000005</v>
      </c>
      <c r="O153" s="111">
        <v>1</v>
      </c>
    </row>
    <row r="154" spans="2:15" ht="15" customHeight="1" x14ac:dyDescent="0.2">
      <c r="B154" s="110">
        <v>77</v>
      </c>
      <c r="C154" s="112" t="s">
        <v>336</v>
      </c>
      <c r="D154" s="112" t="s">
        <v>364</v>
      </c>
      <c r="E154" s="25">
        <v>1</v>
      </c>
      <c r="F154" s="25">
        <v>60</v>
      </c>
      <c r="G154" s="25">
        <v>60</v>
      </c>
      <c r="H154" s="25">
        <v>0</v>
      </c>
      <c r="I154" s="25">
        <v>0.27</v>
      </c>
      <c r="J154" s="25">
        <v>0.23</v>
      </c>
      <c r="K154" s="115">
        <v>121.05263157894737</v>
      </c>
      <c r="L154" s="114">
        <v>0.42</v>
      </c>
      <c r="M154" s="113">
        <v>22.320437999999999</v>
      </c>
      <c r="N154" s="113">
        <v>82.305586000000005</v>
      </c>
      <c r="O154" s="111">
        <v>1</v>
      </c>
    </row>
    <row r="155" spans="2:15" ht="15" customHeight="1" x14ac:dyDescent="0.2">
      <c r="B155" s="110">
        <v>78</v>
      </c>
      <c r="C155" s="112" t="s">
        <v>336</v>
      </c>
      <c r="D155" s="112" t="s">
        <v>365</v>
      </c>
      <c r="E155" s="25">
        <v>1</v>
      </c>
      <c r="F155" s="25">
        <v>60</v>
      </c>
      <c r="G155" s="25">
        <v>60</v>
      </c>
      <c r="H155" s="25">
        <v>0</v>
      </c>
      <c r="I155" s="25">
        <v>0.27</v>
      </c>
      <c r="J155" s="25">
        <v>0.23</v>
      </c>
      <c r="K155" s="115">
        <v>121.05263157894737</v>
      </c>
      <c r="L155" s="114">
        <v>0.22700000000000001</v>
      </c>
      <c r="M155" s="113">
        <v>22.320153999999999</v>
      </c>
      <c r="N155" s="113">
        <v>82.303004000000001</v>
      </c>
      <c r="O155" s="111">
        <v>1</v>
      </c>
    </row>
    <row r="156" spans="2:15" ht="15" customHeight="1" x14ac:dyDescent="0.2">
      <c r="B156" s="110">
        <v>79</v>
      </c>
      <c r="C156" s="112" t="s">
        <v>336</v>
      </c>
      <c r="D156" s="112" t="s">
        <v>366</v>
      </c>
      <c r="E156" s="25">
        <v>1</v>
      </c>
      <c r="F156" s="25">
        <v>60</v>
      </c>
      <c r="G156" s="25">
        <v>60</v>
      </c>
      <c r="H156" s="25">
        <v>0</v>
      </c>
      <c r="I156" s="25">
        <v>0.27</v>
      </c>
      <c r="J156" s="25">
        <v>0.23</v>
      </c>
      <c r="K156" s="115">
        <v>121.05263157894737</v>
      </c>
      <c r="L156" s="114">
        <v>1.4079999999999999</v>
      </c>
      <c r="M156" s="113">
        <v>22.306142999999999</v>
      </c>
      <c r="N156" s="113">
        <v>82.312509000000006</v>
      </c>
      <c r="O156" s="111">
        <v>1</v>
      </c>
    </row>
    <row r="157" spans="2:15" ht="15" customHeight="1" x14ac:dyDescent="0.2">
      <c r="B157" s="110">
        <v>80</v>
      </c>
      <c r="C157" s="112" t="s">
        <v>336</v>
      </c>
      <c r="D157" s="112" t="s">
        <v>367</v>
      </c>
      <c r="E157" s="25">
        <v>1</v>
      </c>
      <c r="F157" s="25">
        <v>60</v>
      </c>
      <c r="G157" s="25">
        <v>60</v>
      </c>
      <c r="H157" s="25">
        <v>0</v>
      </c>
      <c r="I157" s="25">
        <v>0.27</v>
      </c>
      <c r="J157" s="25">
        <v>0.23</v>
      </c>
      <c r="K157" s="115">
        <v>121.05263157894737</v>
      </c>
      <c r="L157" s="114">
        <v>0.35299999999999998</v>
      </c>
      <c r="M157" s="113">
        <v>22.306567000000001</v>
      </c>
      <c r="N157" s="113">
        <v>82.312889999999996</v>
      </c>
      <c r="O157" s="111">
        <v>1</v>
      </c>
    </row>
    <row r="158" spans="2:15" ht="15" customHeight="1" x14ac:dyDescent="0.2">
      <c r="B158" s="110">
        <v>81</v>
      </c>
      <c r="C158" s="112" t="s">
        <v>336</v>
      </c>
      <c r="D158" s="112" t="s">
        <v>368</v>
      </c>
      <c r="E158" s="25">
        <v>1</v>
      </c>
      <c r="F158" s="25">
        <v>60</v>
      </c>
      <c r="G158" s="25">
        <v>60</v>
      </c>
      <c r="H158" s="25">
        <v>0</v>
      </c>
      <c r="I158" s="25">
        <v>0.27</v>
      </c>
      <c r="J158" s="25">
        <v>0.23</v>
      </c>
      <c r="K158" s="115">
        <v>121.05263157894737</v>
      </c>
      <c r="L158" s="114">
        <v>0.10100000000000001</v>
      </c>
      <c r="M158" s="113">
        <v>22.314319999999999</v>
      </c>
      <c r="N158" s="113">
        <v>82.304550000000006</v>
      </c>
      <c r="O158" s="111">
        <v>1</v>
      </c>
    </row>
    <row r="159" spans="2:15" ht="15" customHeight="1" x14ac:dyDescent="0.2">
      <c r="B159" s="110">
        <v>82</v>
      </c>
      <c r="C159" s="112" t="s">
        <v>336</v>
      </c>
      <c r="D159" s="112" t="s">
        <v>369</v>
      </c>
      <c r="E159" s="25">
        <v>1</v>
      </c>
      <c r="F159" s="25">
        <v>60</v>
      </c>
      <c r="G159" s="25">
        <v>60</v>
      </c>
      <c r="H159" s="25">
        <v>0</v>
      </c>
      <c r="I159" s="25">
        <v>0.27</v>
      </c>
      <c r="J159" s="25">
        <v>0.23</v>
      </c>
      <c r="K159" s="115">
        <v>121.05263157894737</v>
      </c>
      <c r="L159" s="114">
        <v>0.04</v>
      </c>
      <c r="M159" s="113">
        <v>22.317730000000001</v>
      </c>
      <c r="N159" s="113">
        <v>82.308899999999994</v>
      </c>
      <c r="O159" s="111">
        <v>1</v>
      </c>
    </row>
    <row r="160" spans="2:15" ht="15" customHeight="1" x14ac:dyDescent="0.2">
      <c r="B160" s="110">
        <v>83</v>
      </c>
      <c r="C160" s="112" t="s">
        <v>448</v>
      </c>
      <c r="D160" s="112" t="s">
        <v>369</v>
      </c>
      <c r="E160" s="25">
        <v>1</v>
      </c>
      <c r="F160" s="25">
        <v>4</v>
      </c>
      <c r="G160" s="25">
        <v>2</v>
      </c>
      <c r="H160" s="25">
        <v>2</v>
      </c>
      <c r="I160" s="25">
        <v>0.62</v>
      </c>
      <c r="J160" s="25">
        <v>0.08</v>
      </c>
      <c r="K160" s="115">
        <v>42.10526315789474</v>
      </c>
      <c r="L160" s="114"/>
      <c r="M160" s="113">
        <v>22.313210000000002</v>
      </c>
      <c r="N160" s="113">
        <v>82.308867699999993</v>
      </c>
      <c r="O160" s="111">
        <v>1</v>
      </c>
    </row>
    <row r="161" spans="2:15" ht="15" customHeight="1" x14ac:dyDescent="0.2">
      <c r="B161" s="110">
        <v>84</v>
      </c>
      <c r="C161" s="112" t="s">
        <v>336</v>
      </c>
      <c r="D161" s="112" t="s">
        <v>370</v>
      </c>
      <c r="E161" s="25">
        <v>1</v>
      </c>
      <c r="F161" s="25">
        <v>60</v>
      </c>
      <c r="G161" s="25">
        <v>60</v>
      </c>
      <c r="H161" s="25">
        <v>0</v>
      </c>
      <c r="I161" s="25">
        <v>0.27</v>
      </c>
      <c r="J161" s="25">
        <v>0.23</v>
      </c>
      <c r="K161" s="115">
        <v>121.05263157894737</v>
      </c>
      <c r="L161" s="114">
        <v>4.1000000000000002E-2</v>
      </c>
      <c r="M161" s="113">
        <v>22.312419999999999</v>
      </c>
      <c r="N161" s="113">
        <v>82.304220000000001</v>
      </c>
      <c r="O161" s="111">
        <v>1</v>
      </c>
    </row>
    <row r="162" spans="2:15" ht="15" customHeight="1" x14ac:dyDescent="0.2">
      <c r="B162" s="110">
        <v>85</v>
      </c>
      <c r="C162" s="112" t="s">
        <v>336</v>
      </c>
      <c r="D162" s="112" t="s">
        <v>371</v>
      </c>
      <c r="E162" s="25">
        <v>1</v>
      </c>
      <c r="F162" s="25">
        <v>60</v>
      </c>
      <c r="G162" s="25">
        <v>60</v>
      </c>
      <c r="H162" s="25">
        <v>0</v>
      </c>
      <c r="I162" s="25">
        <v>0.27</v>
      </c>
      <c r="J162" s="25">
        <v>0.23</v>
      </c>
      <c r="K162" s="115">
        <v>121.05263157894737</v>
      </c>
      <c r="L162" s="114">
        <v>0.36</v>
      </c>
      <c r="M162" s="113">
        <v>22.320772000000002</v>
      </c>
      <c r="N162" s="113">
        <v>82.300961999999998</v>
      </c>
      <c r="O162" s="111">
        <v>1</v>
      </c>
    </row>
    <row r="163" spans="2:15" ht="15" customHeight="1" x14ac:dyDescent="0.2">
      <c r="B163" s="110">
        <v>86</v>
      </c>
      <c r="C163" s="112" t="s">
        <v>336</v>
      </c>
      <c r="D163" s="112" t="s">
        <v>372</v>
      </c>
      <c r="E163" s="25">
        <v>1</v>
      </c>
      <c r="F163" s="25">
        <v>60</v>
      </c>
      <c r="G163" s="25">
        <v>60</v>
      </c>
      <c r="H163" s="25">
        <v>0</v>
      </c>
      <c r="I163" s="25">
        <v>0.27</v>
      </c>
      <c r="J163" s="25">
        <v>0.23</v>
      </c>
      <c r="K163" s="115">
        <v>121.05263157894737</v>
      </c>
      <c r="L163" s="114">
        <v>0.249</v>
      </c>
      <c r="M163" s="113">
        <v>22.294409000000002</v>
      </c>
      <c r="N163" s="113">
        <v>82.302980000000005</v>
      </c>
      <c r="O163" s="111">
        <v>1</v>
      </c>
    </row>
    <row r="164" spans="2:15" ht="15" customHeight="1" x14ac:dyDescent="0.2">
      <c r="B164" s="110">
        <v>87</v>
      </c>
      <c r="C164" s="112" t="s">
        <v>336</v>
      </c>
      <c r="D164" s="112" t="s">
        <v>373</v>
      </c>
      <c r="E164" s="25">
        <v>1</v>
      </c>
      <c r="F164" s="25">
        <v>60</v>
      </c>
      <c r="G164" s="25">
        <v>60</v>
      </c>
      <c r="H164" s="25">
        <v>0</v>
      </c>
      <c r="I164" s="25">
        <v>0.27</v>
      </c>
      <c r="J164" s="25">
        <v>0.23</v>
      </c>
      <c r="K164" s="115">
        <v>121.05263157894737</v>
      </c>
      <c r="L164" s="114">
        <v>0.23400000000000001</v>
      </c>
      <c r="M164" s="113">
        <v>22.294765999999999</v>
      </c>
      <c r="N164" s="113">
        <v>82.306880000000007</v>
      </c>
      <c r="O164" s="111">
        <v>1</v>
      </c>
    </row>
    <row r="165" spans="2:15" ht="15" customHeight="1" x14ac:dyDescent="0.2">
      <c r="B165" s="110">
        <v>88</v>
      </c>
      <c r="C165" s="112" t="s">
        <v>336</v>
      </c>
      <c r="D165" s="112" t="s">
        <v>374</v>
      </c>
      <c r="E165" s="25">
        <v>1</v>
      </c>
      <c r="F165" s="25">
        <v>60</v>
      </c>
      <c r="G165" s="25">
        <v>60</v>
      </c>
      <c r="H165" s="25">
        <v>0</v>
      </c>
      <c r="I165" s="25">
        <v>0.27</v>
      </c>
      <c r="J165" s="25">
        <v>0.23</v>
      </c>
      <c r="K165" s="115">
        <v>121.05263157894737</v>
      </c>
      <c r="L165" s="114">
        <v>0.4</v>
      </c>
      <c r="M165" s="113">
        <v>22.300598999999998</v>
      </c>
      <c r="N165" s="113">
        <v>82.310620999999998</v>
      </c>
      <c r="O165" s="111">
        <v>1</v>
      </c>
    </row>
    <row r="166" spans="2:15" ht="15" customHeight="1" x14ac:dyDescent="0.2">
      <c r="B166" s="110">
        <v>89</v>
      </c>
      <c r="C166" s="112" t="s">
        <v>450</v>
      </c>
      <c r="D166" s="112" t="s">
        <v>374</v>
      </c>
      <c r="E166" s="25">
        <v>1</v>
      </c>
      <c r="F166" s="25">
        <v>0</v>
      </c>
      <c r="G166" s="25">
        <v>6</v>
      </c>
      <c r="H166" s="25">
        <v>9</v>
      </c>
      <c r="I166" s="25">
        <v>2.1</v>
      </c>
      <c r="J166" s="25">
        <v>0.64</v>
      </c>
      <c r="K166" s="115">
        <v>336.84210526315792</v>
      </c>
      <c r="L166" s="114">
        <v>2</v>
      </c>
      <c r="M166" s="113">
        <v>22.300363999999998</v>
      </c>
      <c r="N166" s="113">
        <v>82.310468</v>
      </c>
      <c r="O166" s="111">
        <v>1</v>
      </c>
    </row>
    <row r="167" spans="2:15" ht="15" customHeight="1" x14ac:dyDescent="0.2">
      <c r="B167" s="110">
        <v>90</v>
      </c>
      <c r="C167" s="112" t="s">
        <v>446</v>
      </c>
      <c r="D167" s="112" t="s">
        <v>374</v>
      </c>
      <c r="E167" s="25">
        <v>1</v>
      </c>
      <c r="F167" s="25">
        <v>4</v>
      </c>
      <c r="G167" s="25">
        <v>2</v>
      </c>
      <c r="H167" s="25">
        <v>2</v>
      </c>
      <c r="I167" s="25">
        <v>0.62</v>
      </c>
      <c r="J167" s="25">
        <v>0.08</v>
      </c>
      <c r="K167" s="115">
        <v>42.10526315789474</v>
      </c>
      <c r="L167" s="114"/>
      <c r="M167" s="113">
        <v>22.315456699999999</v>
      </c>
      <c r="N167" s="113">
        <v>82.304789</v>
      </c>
      <c r="O167" s="111">
        <v>1</v>
      </c>
    </row>
    <row r="168" spans="2:15" ht="15" customHeight="1" x14ac:dyDescent="0.2">
      <c r="B168" s="110">
        <v>91</v>
      </c>
      <c r="C168" s="112" t="s">
        <v>336</v>
      </c>
      <c r="D168" s="112" t="s">
        <v>375</v>
      </c>
      <c r="E168" s="25">
        <v>1</v>
      </c>
      <c r="F168" s="25">
        <v>60</v>
      </c>
      <c r="G168" s="25">
        <v>60</v>
      </c>
      <c r="H168" s="25">
        <v>0</v>
      </c>
      <c r="I168" s="25">
        <v>0.27</v>
      </c>
      <c r="J168" s="25">
        <v>0.23</v>
      </c>
      <c r="K168" s="115">
        <v>121.05263157894737</v>
      </c>
      <c r="L168" s="114">
        <v>0.14599999999999999</v>
      </c>
      <c r="M168" s="113">
        <v>22.318124999999998</v>
      </c>
      <c r="N168" s="113">
        <v>82.300307000000004</v>
      </c>
      <c r="O168" s="111">
        <v>1</v>
      </c>
    </row>
    <row r="169" spans="2:15" ht="15" customHeight="1" x14ac:dyDescent="0.2">
      <c r="B169" s="110">
        <v>92</v>
      </c>
      <c r="C169" s="112" t="s">
        <v>336</v>
      </c>
      <c r="D169" s="112" t="s">
        <v>376</v>
      </c>
      <c r="E169" s="25">
        <v>1</v>
      </c>
      <c r="F169" s="25">
        <v>60</v>
      </c>
      <c r="G169" s="25">
        <v>60</v>
      </c>
      <c r="H169" s="25">
        <v>0</v>
      </c>
      <c r="I169" s="25">
        <v>0.27</v>
      </c>
      <c r="J169" s="25">
        <v>0.23</v>
      </c>
      <c r="K169" s="115">
        <v>121.05263157894737</v>
      </c>
      <c r="L169" s="114">
        <v>0.53900000000000003</v>
      </c>
      <c r="M169" s="113">
        <v>22.317895</v>
      </c>
      <c r="N169" s="113">
        <v>82.298456999999999</v>
      </c>
      <c r="O169" s="111">
        <v>1</v>
      </c>
    </row>
    <row r="170" spans="2:15" ht="15" customHeight="1" x14ac:dyDescent="0.2">
      <c r="B170" s="110">
        <v>93</v>
      </c>
      <c r="C170" s="112" t="s">
        <v>447</v>
      </c>
      <c r="D170" s="112" t="s">
        <v>377</v>
      </c>
      <c r="E170" s="25">
        <v>1</v>
      </c>
      <c r="F170" s="25">
        <v>4</v>
      </c>
      <c r="G170" s="25">
        <v>2</v>
      </c>
      <c r="H170" s="25">
        <v>2</v>
      </c>
      <c r="I170" s="25">
        <v>0.62</v>
      </c>
      <c r="J170" s="25">
        <v>0.08</v>
      </c>
      <c r="K170" s="115">
        <v>42.10526315789474</v>
      </c>
      <c r="L170" s="114"/>
      <c r="M170" s="113">
        <v>22.316960000000002</v>
      </c>
      <c r="N170" s="113">
        <v>82.302687000000006</v>
      </c>
      <c r="O170" s="111">
        <v>1</v>
      </c>
    </row>
    <row r="171" spans="2:15" ht="15" customHeight="1" x14ac:dyDescent="0.2">
      <c r="B171" s="110">
        <v>94</v>
      </c>
      <c r="C171" s="112" t="s">
        <v>450</v>
      </c>
      <c r="D171" s="112" t="s">
        <v>377</v>
      </c>
      <c r="E171" s="25">
        <v>1</v>
      </c>
      <c r="F171" s="25">
        <v>0</v>
      </c>
      <c r="G171" s="25">
        <v>6</v>
      </c>
      <c r="H171" s="25">
        <v>9</v>
      </c>
      <c r="I171" s="25">
        <v>2.1</v>
      </c>
      <c r="J171" s="25">
        <v>0.64</v>
      </c>
      <c r="K171" s="115">
        <v>336.84210526315792</v>
      </c>
      <c r="L171" s="114">
        <v>4.9000000000000002E-2</v>
      </c>
      <c r="M171" s="113">
        <v>22.316908999999999</v>
      </c>
      <c r="N171" s="113">
        <v>82.302689999999998</v>
      </c>
      <c r="O171" s="111">
        <v>1</v>
      </c>
    </row>
    <row r="172" spans="2:15" ht="15" customHeight="1" x14ac:dyDescent="0.2">
      <c r="B172" s="110">
        <v>95</v>
      </c>
      <c r="C172" s="112" t="s">
        <v>446</v>
      </c>
      <c r="D172" s="112" t="s">
        <v>378</v>
      </c>
      <c r="E172" s="25">
        <v>1</v>
      </c>
      <c r="F172" s="25">
        <v>4</v>
      </c>
      <c r="G172" s="25">
        <v>2</v>
      </c>
      <c r="H172" s="25">
        <v>2</v>
      </c>
      <c r="I172" s="25">
        <v>0.62</v>
      </c>
      <c r="J172" s="25">
        <v>0.08</v>
      </c>
      <c r="K172" s="115">
        <v>42.10526315789474</v>
      </c>
      <c r="L172" s="114"/>
      <c r="M172" s="113">
        <v>22.314094999999998</v>
      </c>
      <c r="N172" s="113">
        <v>82.312137000000007</v>
      </c>
      <c r="O172" s="111">
        <v>1</v>
      </c>
    </row>
    <row r="173" spans="2:15" ht="15" customHeight="1" x14ac:dyDescent="0.2">
      <c r="B173" s="110">
        <v>96</v>
      </c>
      <c r="C173" s="112" t="s">
        <v>450</v>
      </c>
      <c r="D173" s="112" t="s">
        <v>378</v>
      </c>
      <c r="E173" s="25">
        <v>1</v>
      </c>
      <c r="F173" s="25">
        <v>0</v>
      </c>
      <c r="G173" s="25">
        <v>6</v>
      </c>
      <c r="H173" s="25">
        <v>9</v>
      </c>
      <c r="I173" s="25">
        <v>2.1</v>
      </c>
      <c r="J173" s="25">
        <v>0.64</v>
      </c>
      <c r="K173" s="115">
        <v>336.84210526315792</v>
      </c>
      <c r="L173" s="114">
        <v>0.08</v>
      </c>
      <c r="M173" s="113">
        <v>22.314005000000002</v>
      </c>
      <c r="N173" s="113">
        <v>82.312162999999998</v>
      </c>
      <c r="O173" s="111">
        <v>1</v>
      </c>
    </row>
    <row r="174" spans="2:15" ht="15" customHeight="1" x14ac:dyDescent="0.2">
      <c r="B174" s="110">
        <v>97</v>
      </c>
      <c r="C174" s="112" t="s">
        <v>336</v>
      </c>
      <c r="D174" s="112" t="s">
        <v>379</v>
      </c>
      <c r="E174" s="25">
        <v>1</v>
      </c>
      <c r="F174" s="25">
        <v>60</v>
      </c>
      <c r="G174" s="25">
        <v>60</v>
      </c>
      <c r="H174" s="25">
        <v>0</v>
      </c>
      <c r="I174" s="25">
        <v>0.27</v>
      </c>
      <c r="J174" s="25">
        <v>0.23</v>
      </c>
      <c r="K174" s="115">
        <v>121.05263157894737</v>
      </c>
      <c r="L174" s="114">
        <v>0.3</v>
      </c>
      <c r="M174" s="113">
        <v>22.317233999999999</v>
      </c>
      <c r="N174" s="113">
        <v>82.298908999999995</v>
      </c>
      <c r="O174" s="111">
        <v>1</v>
      </c>
    </row>
    <row r="175" spans="2:15" ht="15" customHeight="1" x14ac:dyDescent="0.2">
      <c r="B175" s="110">
        <v>98</v>
      </c>
      <c r="C175" s="112" t="s">
        <v>336</v>
      </c>
      <c r="D175" s="112" t="s">
        <v>380</v>
      </c>
      <c r="E175" s="25">
        <v>1</v>
      </c>
      <c r="F175" s="25">
        <v>60</v>
      </c>
      <c r="G175" s="25">
        <v>60</v>
      </c>
      <c r="H175" s="25">
        <v>0</v>
      </c>
      <c r="I175" s="25">
        <v>0.27</v>
      </c>
      <c r="J175" s="25">
        <v>0.23</v>
      </c>
      <c r="K175" s="115">
        <v>121.05263157894737</v>
      </c>
      <c r="L175" s="114">
        <v>0.3</v>
      </c>
      <c r="M175" s="113">
        <v>22.315413299999999</v>
      </c>
      <c r="N175" s="113">
        <v>82.297888</v>
      </c>
      <c r="O175" s="111">
        <v>1</v>
      </c>
    </row>
    <row r="176" spans="2:15" ht="15" customHeight="1" x14ac:dyDescent="0.2">
      <c r="B176" s="110">
        <v>99</v>
      </c>
      <c r="C176" s="112" t="s">
        <v>336</v>
      </c>
      <c r="D176" s="112" t="s">
        <v>381</v>
      </c>
      <c r="E176" s="25">
        <v>1</v>
      </c>
      <c r="F176" s="25">
        <v>60</v>
      </c>
      <c r="G176" s="25">
        <v>60</v>
      </c>
      <c r="H176" s="25">
        <v>0</v>
      </c>
      <c r="I176" s="25">
        <v>0.27</v>
      </c>
      <c r="J176" s="25">
        <v>0.23</v>
      </c>
      <c r="K176" s="115">
        <v>121.05263157894737</v>
      </c>
      <c r="L176" s="114">
        <v>0.3</v>
      </c>
      <c r="M176" s="113">
        <v>22.310189999999999</v>
      </c>
      <c r="N176" s="113">
        <v>82.313599999999994</v>
      </c>
      <c r="O176" s="111">
        <v>1</v>
      </c>
    </row>
    <row r="177" spans="2:15" ht="15" customHeight="1" x14ac:dyDescent="0.2">
      <c r="B177" s="110">
        <v>100</v>
      </c>
      <c r="C177" s="112" t="s">
        <v>336</v>
      </c>
      <c r="D177" s="112" t="s">
        <v>382</v>
      </c>
      <c r="E177" s="25">
        <v>1</v>
      </c>
      <c r="F177" s="25">
        <v>60</v>
      </c>
      <c r="G177" s="25">
        <v>60</v>
      </c>
      <c r="H177" s="25">
        <v>0</v>
      </c>
      <c r="I177" s="25">
        <v>0.27</v>
      </c>
      <c r="J177" s="25">
        <v>0.23</v>
      </c>
      <c r="K177" s="115">
        <v>121.05263157894737</v>
      </c>
      <c r="L177" s="114">
        <v>0.3</v>
      </c>
      <c r="M177" s="113">
        <v>22.312552</v>
      </c>
      <c r="N177" s="113">
        <v>82.314432999999994</v>
      </c>
      <c r="O177" s="111">
        <v>1</v>
      </c>
    </row>
    <row r="178" spans="2:15" ht="15" customHeight="1" x14ac:dyDescent="0.2">
      <c r="B178" s="110">
        <v>101</v>
      </c>
      <c r="C178" s="112" t="s">
        <v>336</v>
      </c>
      <c r="D178" s="112" t="s">
        <v>383</v>
      </c>
      <c r="E178" s="25">
        <v>1</v>
      </c>
      <c r="F178" s="25">
        <v>60</v>
      </c>
      <c r="G178" s="25">
        <v>60</v>
      </c>
      <c r="H178" s="25">
        <v>0</v>
      </c>
      <c r="I178" s="25">
        <v>0.27</v>
      </c>
      <c r="J178" s="25">
        <v>0.23</v>
      </c>
      <c r="K178" s="115">
        <v>121.05263157894737</v>
      </c>
      <c r="L178" s="114">
        <v>0.5</v>
      </c>
      <c r="M178" s="113">
        <v>22.310433</v>
      </c>
      <c r="N178" s="113">
        <v>82.315449999999998</v>
      </c>
      <c r="O178" s="111">
        <v>1</v>
      </c>
    </row>
    <row r="179" spans="2:15" ht="15" customHeight="1" x14ac:dyDescent="0.2">
      <c r="B179" s="110">
        <v>102</v>
      </c>
      <c r="C179" s="112" t="s">
        <v>336</v>
      </c>
      <c r="D179" s="112" t="s">
        <v>384</v>
      </c>
      <c r="E179" s="25">
        <v>1</v>
      </c>
      <c r="F179" s="25">
        <v>60</v>
      </c>
      <c r="G179" s="25">
        <v>60</v>
      </c>
      <c r="H179" s="25">
        <v>0</v>
      </c>
      <c r="I179" s="25">
        <v>0.27</v>
      </c>
      <c r="J179" s="25">
        <v>0.23</v>
      </c>
      <c r="K179" s="115">
        <v>121.05263157894737</v>
      </c>
      <c r="L179" s="114">
        <v>0.6</v>
      </c>
      <c r="M179" s="113">
        <v>22.320198000000001</v>
      </c>
      <c r="N179" s="113">
        <v>82.300629999999998</v>
      </c>
      <c r="O179" s="111">
        <v>1</v>
      </c>
    </row>
    <row r="180" spans="2:15" ht="15" customHeight="1" x14ac:dyDescent="0.2">
      <c r="B180" s="110">
        <v>103</v>
      </c>
      <c r="C180" s="112" t="s">
        <v>336</v>
      </c>
      <c r="D180" s="112" t="s">
        <v>385</v>
      </c>
      <c r="E180" s="25">
        <v>1</v>
      </c>
      <c r="F180" s="25">
        <v>60</v>
      </c>
      <c r="G180" s="25">
        <v>60</v>
      </c>
      <c r="H180" s="25">
        <v>0</v>
      </c>
      <c r="I180" s="25">
        <v>0.27</v>
      </c>
      <c r="J180" s="25">
        <v>0.23</v>
      </c>
      <c r="K180" s="115">
        <v>121.05263157894737</v>
      </c>
      <c r="L180" s="114">
        <v>0.4</v>
      </c>
      <c r="M180" s="113">
        <v>22.312073999999999</v>
      </c>
      <c r="N180" s="113">
        <v>82.301283999999995</v>
      </c>
      <c r="O180" s="111">
        <v>1</v>
      </c>
    </row>
    <row r="181" spans="2:15" ht="15" customHeight="1" x14ac:dyDescent="0.2">
      <c r="B181" s="110">
        <v>104</v>
      </c>
      <c r="C181" s="112" t="s">
        <v>446</v>
      </c>
      <c r="D181" s="112" t="s">
        <v>385</v>
      </c>
      <c r="E181" s="25">
        <v>1</v>
      </c>
      <c r="F181" s="25">
        <v>4</v>
      </c>
      <c r="G181" s="25">
        <v>2</v>
      </c>
      <c r="H181" s="25">
        <v>2</v>
      </c>
      <c r="I181" s="25">
        <v>0.62</v>
      </c>
      <c r="J181" s="25">
        <v>0.08</v>
      </c>
      <c r="K181" s="115">
        <v>42.10526315789474</v>
      </c>
      <c r="L181" s="114"/>
      <c r="M181" s="113">
        <v>22.315176000000001</v>
      </c>
      <c r="N181" s="113">
        <v>82.311226000000005</v>
      </c>
      <c r="O181" s="111">
        <v>1</v>
      </c>
    </row>
    <row r="182" spans="2:15" ht="15" customHeight="1" x14ac:dyDescent="0.2">
      <c r="B182" s="110">
        <v>105</v>
      </c>
      <c r="C182" s="112" t="s">
        <v>336</v>
      </c>
      <c r="D182" s="112" t="s">
        <v>386</v>
      </c>
      <c r="E182" s="25">
        <v>1</v>
      </c>
      <c r="F182" s="25">
        <v>60</v>
      </c>
      <c r="G182" s="25">
        <v>60</v>
      </c>
      <c r="H182" s="25">
        <v>0</v>
      </c>
      <c r="I182" s="25">
        <v>0.27</v>
      </c>
      <c r="J182" s="25">
        <v>0.23</v>
      </c>
      <c r="K182" s="115">
        <v>121.05263157894737</v>
      </c>
      <c r="L182" s="114">
        <v>1</v>
      </c>
      <c r="M182" s="113">
        <v>22.318908</v>
      </c>
      <c r="N182" s="113">
        <v>82.300988000000004</v>
      </c>
      <c r="O182" s="111">
        <v>1</v>
      </c>
    </row>
    <row r="183" spans="2:15" ht="15" customHeight="1" x14ac:dyDescent="0.2">
      <c r="B183" s="110">
        <v>106</v>
      </c>
      <c r="C183" s="112" t="s">
        <v>446</v>
      </c>
      <c r="D183" s="112" t="s">
        <v>386</v>
      </c>
      <c r="E183" s="25">
        <v>1</v>
      </c>
      <c r="F183" s="25">
        <v>4</v>
      </c>
      <c r="G183" s="25">
        <v>2</v>
      </c>
      <c r="H183" s="25">
        <v>2</v>
      </c>
      <c r="I183" s="25">
        <v>0.62</v>
      </c>
      <c r="J183" s="25">
        <v>0.08</v>
      </c>
      <c r="K183" s="115">
        <v>42.10526315789474</v>
      </c>
      <c r="L183" s="114"/>
      <c r="M183" s="113">
        <v>22.316776000000001</v>
      </c>
      <c r="N183" s="113">
        <v>82.311223999999996</v>
      </c>
      <c r="O183" s="111">
        <v>1</v>
      </c>
    </row>
    <row r="184" spans="2:15" ht="15" customHeight="1" x14ac:dyDescent="0.2">
      <c r="B184" s="110">
        <v>107</v>
      </c>
      <c r="C184" s="112" t="s">
        <v>448</v>
      </c>
      <c r="D184" s="112" t="s">
        <v>386</v>
      </c>
      <c r="E184" s="25">
        <v>1</v>
      </c>
      <c r="F184" s="25">
        <v>4</v>
      </c>
      <c r="G184" s="25">
        <v>2</v>
      </c>
      <c r="H184" s="25">
        <v>2</v>
      </c>
      <c r="I184" s="25">
        <v>0.62</v>
      </c>
      <c r="J184" s="25">
        <v>0.08</v>
      </c>
      <c r="K184" s="115">
        <v>42.10526315789474</v>
      </c>
      <c r="L184" s="114"/>
      <c r="M184" s="113">
        <v>22.315674999999999</v>
      </c>
      <c r="N184" s="113">
        <v>82.311654000000004</v>
      </c>
      <c r="O184" s="111">
        <v>1</v>
      </c>
    </row>
    <row r="185" spans="2:15" ht="15" customHeight="1" x14ac:dyDescent="0.2">
      <c r="B185" s="110">
        <v>108</v>
      </c>
      <c r="C185" s="112" t="s">
        <v>336</v>
      </c>
      <c r="D185" s="112" t="s">
        <v>387</v>
      </c>
      <c r="E185" s="25">
        <v>1</v>
      </c>
      <c r="F185" s="25">
        <v>60</v>
      </c>
      <c r="G185" s="25">
        <v>60</v>
      </c>
      <c r="H185" s="25">
        <v>0</v>
      </c>
      <c r="I185" s="25">
        <v>0.27</v>
      </c>
      <c r="J185" s="25">
        <v>0.23</v>
      </c>
      <c r="K185" s="115">
        <v>121.05263157894737</v>
      </c>
      <c r="L185" s="114">
        <v>6.9000000000000006E-2</v>
      </c>
      <c r="M185" s="113">
        <v>22.302795</v>
      </c>
      <c r="N185" s="113">
        <v>82.307833000000002</v>
      </c>
      <c r="O185" s="111">
        <v>1</v>
      </c>
    </row>
    <row r="186" spans="2:15" ht="15" customHeight="1" x14ac:dyDescent="0.2">
      <c r="B186" s="110">
        <v>109</v>
      </c>
      <c r="C186" s="112" t="s">
        <v>336</v>
      </c>
      <c r="D186" s="112" t="s">
        <v>388</v>
      </c>
      <c r="E186" s="25">
        <v>1</v>
      </c>
      <c r="F186" s="25">
        <v>60</v>
      </c>
      <c r="G186" s="25">
        <v>60</v>
      </c>
      <c r="H186" s="25">
        <v>0</v>
      </c>
      <c r="I186" s="25">
        <v>0.27</v>
      </c>
      <c r="J186" s="25">
        <v>0.23</v>
      </c>
      <c r="K186" s="115">
        <v>121.05263157894737</v>
      </c>
      <c r="L186" s="114">
        <v>0.20399999999999999</v>
      </c>
      <c r="M186" s="113">
        <v>22.302123000000002</v>
      </c>
      <c r="N186" s="113">
        <v>82.307566600000001</v>
      </c>
      <c r="O186" s="111">
        <v>1</v>
      </c>
    </row>
    <row r="187" spans="2:15" ht="15" customHeight="1" x14ac:dyDescent="0.2">
      <c r="B187" s="110">
        <v>110</v>
      </c>
      <c r="C187" s="112" t="s">
        <v>448</v>
      </c>
      <c r="D187" s="112" t="s">
        <v>389</v>
      </c>
      <c r="E187" s="25">
        <v>1</v>
      </c>
      <c r="F187" s="25">
        <v>4</v>
      </c>
      <c r="G187" s="25">
        <v>2</v>
      </c>
      <c r="H187" s="25">
        <v>2</v>
      </c>
      <c r="I187" s="25">
        <v>0.62</v>
      </c>
      <c r="J187" s="25">
        <v>0.08</v>
      </c>
      <c r="K187" s="115">
        <v>42.10526315789474</v>
      </c>
      <c r="L187" s="114"/>
      <c r="M187" s="113">
        <v>22.315553999999999</v>
      </c>
      <c r="N187" s="113">
        <v>82.311122999999995</v>
      </c>
      <c r="O187" s="111">
        <v>1</v>
      </c>
    </row>
    <row r="188" spans="2:15" ht="15" customHeight="1" x14ac:dyDescent="0.2">
      <c r="B188" s="110">
        <v>111</v>
      </c>
      <c r="C188" s="112" t="s">
        <v>336</v>
      </c>
      <c r="D188" s="112" t="s">
        <v>390</v>
      </c>
      <c r="E188" s="25">
        <v>1</v>
      </c>
      <c r="F188" s="25">
        <v>60</v>
      </c>
      <c r="G188" s="25">
        <v>60</v>
      </c>
      <c r="H188" s="25">
        <v>0</v>
      </c>
      <c r="I188" s="25">
        <v>0.27</v>
      </c>
      <c r="J188" s="25">
        <v>0.23</v>
      </c>
      <c r="K188" s="115">
        <v>121.05263157894737</v>
      </c>
      <c r="L188" s="114">
        <v>0.26600000000000001</v>
      </c>
      <c r="M188" s="113">
        <v>22.312073999999999</v>
      </c>
      <c r="N188" s="113">
        <v>82.301233999999994</v>
      </c>
      <c r="O188" s="111">
        <v>1</v>
      </c>
    </row>
    <row r="189" spans="2:15" ht="15" customHeight="1" x14ac:dyDescent="0.2">
      <c r="B189" s="110">
        <v>112</v>
      </c>
      <c r="C189" s="112" t="s">
        <v>336</v>
      </c>
      <c r="D189" s="112" t="s">
        <v>334</v>
      </c>
      <c r="E189" s="25">
        <v>1</v>
      </c>
      <c r="F189" s="25">
        <v>60</v>
      </c>
      <c r="G189" s="25">
        <v>60</v>
      </c>
      <c r="H189" s="25">
        <v>0</v>
      </c>
      <c r="I189" s="25">
        <v>0.27</v>
      </c>
      <c r="J189" s="25">
        <v>0.23</v>
      </c>
      <c r="K189" s="115">
        <v>121.05263157894737</v>
      </c>
      <c r="L189" s="114">
        <v>0.2</v>
      </c>
      <c r="M189" s="113">
        <v>22.303028999999999</v>
      </c>
      <c r="N189" s="113">
        <v>82.305553000000003</v>
      </c>
      <c r="O189" s="111">
        <v>1</v>
      </c>
    </row>
    <row r="190" spans="2:15" ht="15" customHeight="1" x14ac:dyDescent="0.2">
      <c r="B190" s="110">
        <v>113</v>
      </c>
      <c r="C190" s="112" t="s">
        <v>447</v>
      </c>
      <c r="D190" s="112" t="s">
        <v>334</v>
      </c>
      <c r="E190" s="25">
        <v>1</v>
      </c>
      <c r="F190" s="25">
        <v>4</v>
      </c>
      <c r="G190" s="25">
        <v>2</v>
      </c>
      <c r="H190" s="25">
        <v>2</v>
      </c>
      <c r="I190" s="25">
        <v>0.62</v>
      </c>
      <c r="J190" s="25">
        <v>0.08</v>
      </c>
      <c r="K190" s="115">
        <v>42.10526315789474</v>
      </c>
      <c r="L190" s="114"/>
      <c r="M190" s="113">
        <v>22.315111000000002</v>
      </c>
      <c r="N190" s="113">
        <v>82.311110999999997</v>
      </c>
      <c r="O190" s="111">
        <v>1</v>
      </c>
    </row>
    <row r="191" spans="2:15" ht="15" customHeight="1" x14ac:dyDescent="0.2">
      <c r="B191" s="110">
        <v>114</v>
      </c>
      <c r="C191" s="112" t="s">
        <v>336</v>
      </c>
      <c r="D191" s="112" t="s">
        <v>391</v>
      </c>
      <c r="E191" s="25">
        <v>1</v>
      </c>
      <c r="F191" s="25">
        <v>60</v>
      </c>
      <c r="G191" s="25">
        <v>60</v>
      </c>
      <c r="H191" s="25">
        <v>0</v>
      </c>
      <c r="I191" s="25">
        <v>0.27</v>
      </c>
      <c r="J191" s="25">
        <v>0.23</v>
      </c>
      <c r="K191" s="115">
        <v>121.05263157894737</v>
      </c>
      <c r="L191" s="114">
        <v>0.2</v>
      </c>
      <c r="M191" s="113">
        <v>22.300939</v>
      </c>
      <c r="N191" s="113">
        <v>82.304491999999996</v>
      </c>
      <c r="O191" s="111">
        <v>1</v>
      </c>
    </row>
    <row r="192" spans="2:15" ht="15" customHeight="1" x14ac:dyDescent="0.2">
      <c r="B192" s="110">
        <v>115</v>
      </c>
      <c r="C192" s="112" t="s">
        <v>447</v>
      </c>
      <c r="D192" s="112" t="s">
        <v>391</v>
      </c>
      <c r="E192" s="25">
        <v>1</v>
      </c>
      <c r="F192" s="25">
        <v>4</v>
      </c>
      <c r="G192" s="25">
        <v>2</v>
      </c>
      <c r="H192" s="25">
        <v>2</v>
      </c>
      <c r="I192" s="25">
        <v>0.62</v>
      </c>
      <c r="J192" s="25">
        <v>0.08</v>
      </c>
      <c r="K192" s="115">
        <v>42.10526315789474</v>
      </c>
      <c r="L192" s="114"/>
      <c r="M192" s="113">
        <v>22.315221999999999</v>
      </c>
      <c r="N192" s="113">
        <v>82.311222000000001</v>
      </c>
      <c r="O192" s="111">
        <v>1</v>
      </c>
    </row>
    <row r="193" spans="2:15" ht="15" customHeight="1" x14ac:dyDescent="0.2">
      <c r="B193" s="110">
        <v>116</v>
      </c>
      <c r="C193" s="112" t="s">
        <v>336</v>
      </c>
      <c r="D193" s="112" t="s">
        <v>392</v>
      </c>
      <c r="E193" s="25">
        <v>1</v>
      </c>
      <c r="F193" s="25">
        <v>60</v>
      </c>
      <c r="G193" s="25">
        <v>60</v>
      </c>
      <c r="H193" s="25">
        <v>0</v>
      </c>
      <c r="I193" s="25">
        <v>0.27</v>
      </c>
      <c r="J193" s="25">
        <v>0.23</v>
      </c>
      <c r="K193" s="115">
        <v>121.05263157894737</v>
      </c>
      <c r="L193" s="114">
        <v>0.15</v>
      </c>
      <c r="M193" s="113">
        <v>22.301803</v>
      </c>
      <c r="N193" s="113">
        <v>82.306526000000005</v>
      </c>
      <c r="O193" s="111">
        <v>1</v>
      </c>
    </row>
    <row r="194" spans="2:15" ht="15" customHeight="1" x14ac:dyDescent="0.2">
      <c r="B194" s="110">
        <v>117</v>
      </c>
      <c r="C194" s="112" t="s">
        <v>336</v>
      </c>
      <c r="D194" s="112" t="s">
        <v>393</v>
      </c>
      <c r="E194" s="25">
        <v>1</v>
      </c>
      <c r="F194" s="25">
        <v>60</v>
      </c>
      <c r="G194" s="25">
        <v>60</v>
      </c>
      <c r="H194" s="25">
        <v>0</v>
      </c>
      <c r="I194" s="25">
        <v>0.27</v>
      </c>
      <c r="J194" s="25">
        <v>0.23</v>
      </c>
      <c r="K194" s="115">
        <v>121.05263157894737</v>
      </c>
      <c r="L194" s="114">
        <v>0.17</v>
      </c>
      <c r="M194" s="113">
        <v>22.302942999999999</v>
      </c>
      <c r="N194" s="113">
        <v>82.306731999999997</v>
      </c>
      <c r="O194" s="111">
        <v>1</v>
      </c>
    </row>
    <row r="195" spans="2:15" ht="15" customHeight="1" x14ac:dyDescent="0.2">
      <c r="B195" s="110">
        <v>118</v>
      </c>
      <c r="C195" s="112" t="s">
        <v>446</v>
      </c>
      <c r="D195" s="112" t="s">
        <v>393</v>
      </c>
      <c r="E195" s="25">
        <v>1</v>
      </c>
      <c r="F195" s="25">
        <v>4</v>
      </c>
      <c r="G195" s="25">
        <v>2</v>
      </c>
      <c r="H195" s="25">
        <v>2</v>
      </c>
      <c r="I195" s="25">
        <v>0.62</v>
      </c>
      <c r="J195" s="25">
        <v>0.08</v>
      </c>
      <c r="K195" s="115">
        <v>42.10526315789474</v>
      </c>
      <c r="L195" s="114"/>
      <c r="M195" s="113">
        <v>22.315443999999999</v>
      </c>
      <c r="N195" s="113">
        <v>82.311254000000005</v>
      </c>
      <c r="O195" s="111">
        <v>1</v>
      </c>
    </row>
    <row r="196" spans="2:15" ht="15" customHeight="1" x14ac:dyDescent="0.2">
      <c r="B196" s="110">
        <v>119</v>
      </c>
      <c r="C196" s="112" t="s">
        <v>336</v>
      </c>
      <c r="D196" s="112" t="s">
        <v>394</v>
      </c>
      <c r="E196" s="25">
        <v>1</v>
      </c>
      <c r="F196" s="25">
        <v>60</v>
      </c>
      <c r="G196" s="25">
        <v>60</v>
      </c>
      <c r="H196" s="25">
        <v>0</v>
      </c>
      <c r="I196" s="25">
        <v>0.27</v>
      </c>
      <c r="J196" s="25">
        <v>0.23</v>
      </c>
      <c r="K196" s="115">
        <v>121.05263157894737</v>
      </c>
      <c r="L196" s="114">
        <v>0.4</v>
      </c>
      <c r="M196" s="113">
        <v>22.302078000000002</v>
      </c>
      <c r="N196" s="113">
        <v>82.305920999999998</v>
      </c>
      <c r="O196" s="111">
        <v>1</v>
      </c>
    </row>
    <row r="197" spans="2:15" ht="15" customHeight="1" x14ac:dyDescent="0.2">
      <c r="B197" s="110">
        <v>120</v>
      </c>
      <c r="C197" s="112" t="s">
        <v>447</v>
      </c>
      <c r="D197" s="112" t="s">
        <v>394</v>
      </c>
      <c r="E197" s="25">
        <v>1</v>
      </c>
      <c r="F197" s="25">
        <v>4</v>
      </c>
      <c r="G197" s="25">
        <v>2</v>
      </c>
      <c r="H197" s="25">
        <v>2</v>
      </c>
      <c r="I197" s="25">
        <v>0.62</v>
      </c>
      <c r="J197" s="25">
        <v>0.08</v>
      </c>
      <c r="K197" s="115">
        <v>42.10526315789474</v>
      </c>
      <c r="L197" s="114"/>
      <c r="M197" s="113">
        <v>22.315453000000002</v>
      </c>
      <c r="N197" s="113">
        <v>82.311432999999994</v>
      </c>
      <c r="O197" s="111">
        <v>1</v>
      </c>
    </row>
    <row r="198" spans="2:15" ht="15" customHeight="1" x14ac:dyDescent="0.2">
      <c r="B198" s="110">
        <v>121</v>
      </c>
      <c r="C198" s="112" t="s">
        <v>336</v>
      </c>
      <c r="D198" s="112" t="s">
        <v>395</v>
      </c>
      <c r="E198" s="25">
        <v>1</v>
      </c>
      <c r="F198" s="25">
        <v>60</v>
      </c>
      <c r="G198" s="25">
        <v>60</v>
      </c>
      <c r="H198" s="25">
        <v>0</v>
      </c>
      <c r="I198" s="25">
        <v>0.27</v>
      </c>
      <c r="J198" s="25">
        <v>0.23</v>
      </c>
      <c r="K198" s="115">
        <v>121.05263157894737</v>
      </c>
      <c r="L198" s="114">
        <v>0.5</v>
      </c>
      <c r="M198" s="113">
        <v>22.302782000000001</v>
      </c>
      <c r="N198" s="113">
        <v>82.306717000000006</v>
      </c>
      <c r="O198" s="111">
        <v>1</v>
      </c>
    </row>
    <row r="199" spans="2:15" ht="15" customHeight="1" x14ac:dyDescent="0.2">
      <c r="B199" s="110">
        <v>122</v>
      </c>
      <c r="C199" s="112" t="s">
        <v>446</v>
      </c>
      <c r="D199" s="112" t="s">
        <v>395</v>
      </c>
      <c r="E199" s="25">
        <v>1</v>
      </c>
      <c r="F199" s="25">
        <v>4</v>
      </c>
      <c r="G199" s="25">
        <v>2</v>
      </c>
      <c r="H199" s="25">
        <v>2</v>
      </c>
      <c r="I199" s="25">
        <v>0.62</v>
      </c>
      <c r="J199" s="25">
        <v>0.08</v>
      </c>
      <c r="K199" s="115">
        <v>42.10526315789474</v>
      </c>
      <c r="L199" s="114"/>
      <c r="M199" s="113">
        <v>22.315442999999998</v>
      </c>
      <c r="N199" s="113">
        <v>82.311254000000005</v>
      </c>
      <c r="O199" s="111">
        <v>1</v>
      </c>
    </row>
    <row r="200" spans="2:15" ht="15" customHeight="1" x14ac:dyDescent="0.2">
      <c r="B200" s="110">
        <v>123</v>
      </c>
      <c r="C200" s="112" t="s">
        <v>336</v>
      </c>
      <c r="D200" s="112" t="s">
        <v>329</v>
      </c>
      <c r="E200" s="25">
        <v>1</v>
      </c>
      <c r="F200" s="25">
        <v>60</v>
      </c>
      <c r="G200" s="25">
        <v>60</v>
      </c>
      <c r="H200" s="25">
        <v>0</v>
      </c>
      <c r="I200" s="25">
        <v>0.27</v>
      </c>
      <c r="J200" s="25">
        <v>0.23</v>
      </c>
      <c r="K200" s="115">
        <v>121.05263157894737</v>
      </c>
      <c r="L200" s="114">
        <v>0.25</v>
      </c>
      <c r="M200" s="113">
        <v>22.30312</v>
      </c>
      <c r="N200" s="113">
        <v>82.30538</v>
      </c>
      <c r="O200" s="111">
        <v>1</v>
      </c>
    </row>
    <row r="201" spans="2:15" ht="15" customHeight="1" x14ac:dyDescent="0.2">
      <c r="B201" s="110">
        <v>124</v>
      </c>
      <c r="C201" s="112" t="s">
        <v>450</v>
      </c>
      <c r="D201" s="112" t="s">
        <v>329</v>
      </c>
      <c r="E201" s="25">
        <v>1</v>
      </c>
      <c r="F201" s="25">
        <v>0</v>
      </c>
      <c r="G201" s="25">
        <v>6</v>
      </c>
      <c r="H201" s="25">
        <v>9</v>
      </c>
      <c r="I201" s="25">
        <v>2.1</v>
      </c>
      <c r="J201" s="25">
        <v>0.64</v>
      </c>
      <c r="K201" s="115">
        <v>336.84210526315792</v>
      </c>
      <c r="L201" s="114">
        <v>0.5</v>
      </c>
      <c r="M201" s="113">
        <v>22.302994000000002</v>
      </c>
      <c r="N201" s="113">
        <v>82.305548999999999</v>
      </c>
      <c r="O201" s="111">
        <v>1</v>
      </c>
    </row>
    <row r="202" spans="2:15" ht="15" customHeight="1" x14ac:dyDescent="0.2">
      <c r="B202" s="110">
        <v>125</v>
      </c>
      <c r="C202" s="112" t="s">
        <v>336</v>
      </c>
      <c r="D202" s="112" t="s">
        <v>396</v>
      </c>
      <c r="E202" s="25">
        <v>1</v>
      </c>
      <c r="F202" s="25">
        <v>60</v>
      </c>
      <c r="G202" s="25">
        <v>60</v>
      </c>
      <c r="H202" s="25">
        <v>0</v>
      </c>
      <c r="I202" s="25">
        <v>0.27</v>
      </c>
      <c r="J202" s="25">
        <v>0.23</v>
      </c>
      <c r="K202" s="115">
        <v>121.05263157894737</v>
      </c>
      <c r="L202" s="114">
        <v>0.05</v>
      </c>
      <c r="M202" s="113">
        <v>22.303675999999999</v>
      </c>
      <c r="N202" s="113">
        <v>82.305764999999994</v>
      </c>
      <c r="O202" s="111">
        <v>1</v>
      </c>
    </row>
    <row r="203" spans="2:15" ht="15" customHeight="1" x14ac:dyDescent="0.2">
      <c r="B203" s="110">
        <v>126</v>
      </c>
      <c r="C203" s="112" t="s">
        <v>447</v>
      </c>
      <c r="D203" s="112" t="s">
        <v>396</v>
      </c>
      <c r="E203" s="25">
        <v>1</v>
      </c>
      <c r="F203" s="25">
        <v>4</v>
      </c>
      <c r="G203" s="25">
        <v>2</v>
      </c>
      <c r="H203" s="25">
        <v>2</v>
      </c>
      <c r="I203" s="25">
        <v>0.62</v>
      </c>
      <c r="J203" s="25">
        <v>0.08</v>
      </c>
      <c r="K203" s="115">
        <v>42.10526315789474</v>
      </c>
      <c r="L203" s="114"/>
      <c r="M203" s="113">
        <v>22.315674999999999</v>
      </c>
      <c r="N203" s="113">
        <v>82.311785999999998</v>
      </c>
      <c r="O203" s="111">
        <v>1</v>
      </c>
    </row>
    <row r="204" spans="2:15" ht="15" customHeight="1" x14ac:dyDescent="0.2">
      <c r="B204" s="110">
        <v>127</v>
      </c>
      <c r="C204" s="112" t="s">
        <v>336</v>
      </c>
      <c r="D204" s="112" t="s">
        <v>397</v>
      </c>
      <c r="E204" s="25">
        <v>1</v>
      </c>
      <c r="F204" s="25">
        <v>60</v>
      </c>
      <c r="G204" s="25">
        <v>60</v>
      </c>
      <c r="H204" s="25">
        <v>0</v>
      </c>
      <c r="I204" s="25">
        <v>0.27</v>
      </c>
      <c r="J204" s="25">
        <v>0.23</v>
      </c>
      <c r="K204" s="115">
        <v>121.05263157894737</v>
      </c>
      <c r="L204" s="114">
        <v>0.2</v>
      </c>
      <c r="M204" s="113">
        <v>22.303241</v>
      </c>
      <c r="N204" s="113">
        <v>82.300211000000004</v>
      </c>
      <c r="O204" s="111">
        <v>1</v>
      </c>
    </row>
    <row r="205" spans="2:15" ht="15" customHeight="1" x14ac:dyDescent="0.2">
      <c r="B205" s="110">
        <v>128</v>
      </c>
      <c r="C205" s="112" t="s">
        <v>336</v>
      </c>
      <c r="D205" s="112" t="s">
        <v>335</v>
      </c>
      <c r="E205" s="25">
        <v>1</v>
      </c>
      <c r="F205" s="25">
        <v>60</v>
      </c>
      <c r="G205" s="25">
        <v>60</v>
      </c>
      <c r="H205" s="25">
        <v>0</v>
      </c>
      <c r="I205" s="25">
        <v>0.27</v>
      </c>
      <c r="J205" s="25">
        <v>0.23</v>
      </c>
      <c r="K205" s="115">
        <v>121.05263157894737</v>
      </c>
      <c r="L205" s="114">
        <v>0.4</v>
      </c>
      <c r="M205" s="113">
        <v>22.304801000000001</v>
      </c>
      <c r="N205" s="113">
        <v>82.300180999999995</v>
      </c>
      <c r="O205" s="111">
        <v>1</v>
      </c>
    </row>
    <row r="206" spans="2:15" ht="15" customHeight="1" x14ac:dyDescent="0.2">
      <c r="B206" s="110">
        <v>129</v>
      </c>
      <c r="C206" s="112" t="s">
        <v>336</v>
      </c>
      <c r="D206" s="112" t="s">
        <v>398</v>
      </c>
      <c r="E206" s="25">
        <v>1</v>
      </c>
      <c r="F206" s="25">
        <v>60</v>
      </c>
      <c r="G206" s="25">
        <v>60</v>
      </c>
      <c r="H206" s="25">
        <v>0</v>
      </c>
      <c r="I206" s="25">
        <v>0.27</v>
      </c>
      <c r="J206" s="25">
        <v>0.23</v>
      </c>
      <c r="K206" s="115">
        <v>121.05263157894737</v>
      </c>
      <c r="L206" s="114">
        <v>0.1</v>
      </c>
      <c r="M206" s="113">
        <v>22.309925</v>
      </c>
      <c r="N206" s="113">
        <v>82.313766999999999</v>
      </c>
      <c r="O206" s="111">
        <v>1</v>
      </c>
    </row>
    <row r="207" spans="2:15" ht="15" customHeight="1" x14ac:dyDescent="0.2">
      <c r="B207" s="110">
        <v>130</v>
      </c>
      <c r="C207" s="112" t="s">
        <v>448</v>
      </c>
      <c r="D207" s="112" t="s">
        <v>398</v>
      </c>
      <c r="E207" s="25">
        <v>1</v>
      </c>
      <c r="F207" s="25">
        <v>4</v>
      </c>
      <c r="G207" s="25">
        <v>2</v>
      </c>
      <c r="H207" s="25">
        <v>2</v>
      </c>
      <c r="I207" s="25">
        <v>0.62</v>
      </c>
      <c r="J207" s="25">
        <v>0.08</v>
      </c>
      <c r="K207" s="115">
        <v>42.10526315789474</v>
      </c>
      <c r="L207" s="114"/>
      <c r="M207" s="113">
        <v>22.316276999999999</v>
      </c>
      <c r="N207" s="113">
        <v>82.305182000000002</v>
      </c>
      <c r="O207" s="111">
        <v>1</v>
      </c>
    </row>
    <row r="208" spans="2:15" ht="15" customHeight="1" x14ac:dyDescent="0.2">
      <c r="B208" s="110">
        <v>131</v>
      </c>
      <c r="C208" s="112" t="s">
        <v>336</v>
      </c>
      <c r="D208" s="112" t="s">
        <v>399</v>
      </c>
      <c r="E208" s="25">
        <v>1</v>
      </c>
      <c r="F208" s="25">
        <v>60</v>
      </c>
      <c r="G208" s="25">
        <v>60</v>
      </c>
      <c r="H208" s="25">
        <v>0</v>
      </c>
      <c r="I208" s="25">
        <v>0.27</v>
      </c>
      <c r="J208" s="25">
        <v>0.23</v>
      </c>
      <c r="K208" s="115">
        <v>121.05263157894737</v>
      </c>
      <c r="L208" s="114">
        <v>1.5</v>
      </c>
      <c r="M208" s="113">
        <v>22.310894999999999</v>
      </c>
      <c r="N208" s="113">
        <v>82.314615000000003</v>
      </c>
      <c r="O208" s="111">
        <v>1</v>
      </c>
    </row>
    <row r="209" spans="2:15" ht="15" customHeight="1" x14ac:dyDescent="0.2">
      <c r="B209" s="110">
        <v>132</v>
      </c>
      <c r="C209" s="112" t="s">
        <v>450</v>
      </c>
      <c r="D209" s="112" t="s">
        <v>399</v>
      </c>
      <c r="E209" s="25">
        <v>1</v>
      </c>
      <c r="F209" s="25">
        <v>0</v>
      </c>
      <c r="G209" s="25">
        <v>6</v>
      </c>
      <c r="H209" s="25">
        <v>9</v>
      </c>
      <c r="I209" s="25">
        <v>2.1</v>
      </c>
      <c r="J209" s="25">
        <v>0.64</v>
      </c>
      <c r="K209" s="115">
        <v>336.84210526315792</v>
      </c>
      <c r="L209" s="114">
        <v>1.5</v>
      </c>
      <c r="M209" s="113">
        <v>22.302344000000002</v>
      </c>
      <c r="N209" s="113">
        <v>82.305098999999998</v>
      </c>
      <c r="O209" s="111">
        <v>1</v>
      </c>
    </row>
    <row r="210" spans="2:15" ht="15" customHeight="1" x14ac:dyDescent="0.2">
      <c r="B210" s="110">
        <v>133</v>
      </c>
      <c r="C210" s="112" t="s">
        <v>336</v>
      </c>
      <c r="D210" s="112" t="s">
        <v>400</v>
      </c>
      <c r="E210" s="25">
        <v>1</v>
      </c>
      <c r="F210" s="25">
        <v>60</v>
      </c>
      <c r="G210" s="25">
        <v>60</v>
      </c>
      <c r="H210" s="25">
        <v>0</v>
      </c>
      <c r="I210" s="25">
        <v>0.27</v>
      </c>
      <c r="J210" s="25">
        <v>0.23</v>
      </c>
      <c r="K210" s="115">
        <v>121.05263157894737</v>
      </c>
      <c r="L210" s="114">
        <v>0.20200000000000001</v>
      </c>
      <c r="M210" s="113">
        <v>22.300529999999998</v>
      </c>
      <c r="N210" s="113">
        <v>82.309442000000004</v>
      </c>
      <c r="O210" s="111">
        <v>1</v>
      </c>
    </row>
    <row r="211" spans="2:15" ht="15" customHeight="1" x14ac:dyDescent="0.2">
      <c r="B211" s="110">
        <v>134</v>
      </c>
      <c r="C211" s="112" t="s">
        <v>448</v>
      </c>
      <c r="D211" s="112" t="s">
        <v>400</v>
      </c>
      <c r="E211" s="25">
        <v>1</v>
      </c>
      <c r="F211" s="25">
        <v>4</v>
      </c>
      <c r="G211" s="25">
        <v>2</v>
      </c>
      <c r="H211" s="25">
        <v>2</v>
      </c>
      <c r="I211" s="25">
        <v>0.62</v>
      </c>
      <c r="J211" s="25">
        <v>0.08</v>
      </c>
      <c r="K211" s="115">
        <v>42.10526315789474</v>
      </c>
      <c r="L211" s="114"/>
      <c r="M211" s="113">
        <v>22.316908000000002</v>
      </c>
      <c r="N211" s="113">
        <v>82.304320000000004</v>
      </c>
      <c r="O211" s="111">
        <v>1</v>
      </c>
    </row>
    <row r="212" spans="2:15" ht="15" customHeight="1" x14ac:dyDescent="0.2">
      <c r="B212" s="110">
        <v>135</v>
      </c>
      <c r="C212" s="112" t="s">
        <v>336</v>
      </c>
      <c r="D212" s="112" t="s">
        <v>401</v>
      </c>
      <c r="E212" s="25">
        <v>1</v>
      </c>
      <c r="F212" s="25">
        <v>60</v>
      </c>
      <c r="G212" s="25">
        <v>60</v>
      </c>
      <c r="H212" s="25">
        <v>0</v>
      </c>
      <c r="I212" s="25">
        <v>0.27</v>
      </c>
      <c r="J212" s="25">
        <v>0.23</v>
      </c>
      <c r="K212" s="115">
        <v>121.05263157894737</v>
      </c>
      <c r="L212" s="114">
        <v>0.28000000000000003</v>
      </c>
      <c r="M212" s="113">
        <v>22.303581999999999</v>
      </c>
      <c r="N212" s="113">
        <v>82.310918000000001</v>
      </c>
      <c r="O212" s="111">
        <v>1</v>
      </c>
    </row>
    <row r="213" spans="2:15" ht="15" customHeight="1" x14ac:dyDescent="0.2">
      <c r="B213" s="110">
        <v>136</v>
      </c>
      <c r="C213" s="112" t="s">
        <v>336</v>
      </c>
      <c r="D213" s="112" t="s">
        <v>402</v>
      </c>
      <c r="E213" s="25">
        <v>1</v>
      </c>
      <c r="F213" s="25">
        <v>60</v>
      </c>
      <c r="G213" s="25">
        <v>60</v>
      </c>
      <c r="H213" s="25">
        <v>0</v>
      </c>
      <c r="I213" s="25">
        <v>0.27</v>
      </c>
      <c r="J213" s="25">
        <v>0.23</v>
      </c>
      <c r="K213" s="115">
        <v>121.05263157894737</v>
      </c>
      <c r="L213" s="114">
        <v>0.28000000000000003</v>
      </c>
      <c r="M213" s="113">
        <v>22.312528</v>
      </c>
      <c r="N213" s="113">
        <v>82.308059</v>
      </c>
      <c r="O213" s="111">
        <v>1</v>
      </c>
    </row>
    <row r="214" spans="2:15" ht="15" customHeight="1" x14ac:dyDescent="0.2">
      <c r="B214" s="110">
        <v>137</v>
      </c>
      <c r="C214" s="112" t="s">
        <v>448</v>
      </c>
      <c r="D214" s="112" t="s">
        <v>402</v>
      </c>
      <c r="E214" s="25">
        <v>1</v>
      </c>
      <c r="F214" s="25">
        <v>4</v>
      </c>
      <c r="G214" s="25">
        <v>2</v>
      </c>
      <c r="H214" s="25">
        <v>2</v>
      </c>
      <c r="I214" s="25">
        <v>0.62</v>
      </c>
      <c r="J214" s="25">
        <v>0.08</v>
      </c>
      <c r="K214" s="115">
        <v>42.10526315789474</v>
      </c>
      <c r="L214" s="114"/>
      <c r="M214" s="113">
        <v>22.315366999999998</v>
      </c>
      <c r="N214" s="113">
        <v>82.304935</v>
      </c>
      <c r="O214" s="111">
        <v>1</v>
      </c>
    </row>
    <row r="215" spans="2:15" ht="15" customHeight="1" x14ac:dyDescent="0.2">
      <c r="B215" s="110">
        <v>138</v>
      </c>
      <c r="C215" s="112" t="s">
        <v>336</v>
      </c>
      <c r="D215" s="112" t="s">
        <v>403</v>
      </c>
      <c r="E215" s="25">
        <v>1</v>
      </c>
      <c r="F215" s="25">
        <v>60</v>
      </c>
      <c r="G215" s="25">
        <v>60</v>
      </c>
      <c r="H215" s="25">
        <v>0</v>
      </c>
      <c r="I215" s="25">
        <v>0.27</v>
      </c>
      <c r="J215" s="25">
        <v>0.23</v>
      </c>
      <c r="K215" s="115">
        <v>121.05263157894737</v>
      </c>
      <c r="L215" s="114">
        <v>0.16200000000000001</v>
      </c>
      <c r="M215" s="113">
        <v>22.304659000000001</v>
      </c>
      <c r="N215" s="113">
        <v>82.314659000000006</v>
      </c>
      <c r="O215" s="111">
        <v>1</v>
      </c>
    </row>
    <row r="216" spans="2:15" ht="15" customHeight="1" x14ac:dyDescent="0.2">
      <c r="B216" s="110">
        <v>139</v>
      </c>
      <c r="C216" s="112" t="s">
        <v>336</v>
      </c>
      <c r="D216" s="112" t="s">
        <v>404</v>
      </c>
      <c r="E216" s="25">
        <v>1</v>
      </c>
      <c r="F216" s="25">
        <v>60</v>
      </c>
      <c r="G216" s="25">
        <v>60</v>
      </c>
      <c r="H216" s="25">
        <v>0</v>
      </c>
      <c r="I216" s="25">
        <v>0.27</v>
      </c>
      <c r="J216" s="25">
        <v>0.23</v>
      </c>
      <c r="K216" s="115">
        <v>121.05263157894737</v>
      </c>
      <c r="L216" s="114">
        <v>0.10100000000000001</v>
      </c>
      <c r="M216" s="113">
        <v>22.324316</v>
      </c>
      <c r="N216" s="113">
        <v>82.316632999999996</v>
      </c>
      <c r="O216" s="111">
        <v>1</v>
      </c>
    </row>
    <row r="217" spans="2:15" ht="15" customHeight="1" x14ac:dyDescent="0.2">
      <c r="B217" s="110">
        <v>140</v>
      </c>
      <c r="C217" s="112" t="s">
        <v>448</v>
      </c>
      <c r="D217" s="112" t="s">
        <v>405</v>
      </c>
      <c r="E217" s="25">
        <v>1</v>
      </c>
      <c r="F217" s="25">
        <v>4</v>
      </c>
      <c r="G217" s="25">
        <v>2</v>
      </c>
      <c r="H217" s="25">
        <v>2</v>
      </c>
      <c r="I217" s="25">
        <v>0.62</v>
      </c>
      <c r="J217" s="25">
        <v>0.08</v>
      </c>
      <c r="K217" s="115">
        <v>42.10526315789474</v>
      </c>
      <c r="L217" s="114"/>
      <c r="M217" s="113">
        <v>22.315235000000001</v>
      </c>
      <c r="N217" s="113">
        <v>82.304787599999997</v>
      </c>
      <c r="O217" s="111">
        <v>1</v>
      </c>
    </row>
    <row r="218" spans="2:15" ht="15" customHeight="1" x14ac:dyDescent="0.2">
      <c r="B218" s="110">
        <v>141</v>
      </c>
      <c r="C218" s="112" t="s">
        <v>448</v>
      </c>
      <c r="D218" s="112" t="s">
        <v>406</v>
      </c>
      <c r="E218" s="25">
        <v>1</v>
      </c>
      <c r="F218" s="25">
        <v>4</v>
      </c>
      <c r="G218" s="25">
        <v>2</v>
      </c>
      <c r="H218" s="25">
        <v>2</v>
      </c>
      <c r="I218" s="25">
        <v>0.62</v>
      </c>
      <c r="J218" s="25">
        <v>0.08</v>
      </c>
      <c r="K218" s="115">
        <v>42.10526315789474</v>
      </c>
      <c r="L218" s="114"/>
      <c r="M218" s="113">
        <v>22.315992999999999</v>
      </c>
      <c r="N218" s="113">
        <v>82.305724999999995</v>
      </c>
      <c r="O218" s="111">
        <v>1</v>
      </c>
    </row>
    <row r="219" spans="2:15" ht="15" customHeight="1" x14ac:dyDescent="0.2">
      <c r="B219" s="110">
        <v>142</v>
      </c>
      <c r="C219" s="112" t="s">
        <v>336</v>
      </c>
      <c r="D219" s="112" t="s">
        <v>405</v>
      </c>
      <c r="E219" s="25">
        <v>1</v>
      </c>
      <c r="F219" s="25">
        <v>60</v>
      </c>
      <c r="G219" s="25">
        <v>60</v>
      </c>
      <c r="H219" s="25">
        <v>0</v>
      </c>
      <c r="I219" s="25">
        <v>0.27</v>
      </c>
      <c r="J219" s="25">
        <v>0.23</v>
      </c>
      <c r="K219" s="115">
        <v>121.05263157894737</v>
      </c>
      <c r="L219" s="114">
        <v>0.10100000000000001</v>
      </c>
      <c r="M219" s="113">
        <v>22.324255000000001</v>
      </c>
      <c r="N219" s="113">
        <v>82.316789999999997</v>
      </c>
      <c r="O219" s="111">
        <v>1</v>
      </c>
    </row>
    <row r="220" spans="2:15" ht="15" customHeight="1" x14ac:dyDescent="0.2">
      <c r="B220" s="110">
        <v>143</v>
      </c>
      <c r="C220" s="112" t="s">
        <v>336</v>
      </c>
      <c r="D220" s="112" t="s">
        <v>407</v>
      </c>
      <c r="E220" s="25">
        <v>1</v>
      </c>
      <c r="F220" s="25">
        <v>60</v>
      </c>
      <c r="G220" s="25">
        <v>60</v>
      </c>
      <c r="H220" s="25">
        <v>0</v>
      </c>
      <c r="I220" s="25">
        <v>0.27</v>
      </c>
      <c r="J220" s="25">
        <v>0.23</v>
      </c>
      <c r="K220" s="115">
        <v>121.05263157894737</v>
      </c>
      <c r="L220" s="114">
        <v>0.126</v>
      </c>
      <c r="M220" s="113">
        <v>22.300882000000001</v>
      </c>
      <c r="N220" s="113">
        <v>82.305637000000004</v>
      </c>
      <c r="O220" s="111">
        <v>1</v>
      </c>
    </row>
    <row r="221" spans="2:15" ht="15" customHeight="1" x14ac:dyDescent="0.2">
      <c r="B221" s="110">
        <v>144</v>
      </c>
      <c r="C221" s="112" t="s">
        <v>336</v>
      </c>
      <c r="D221" s="112" t="s">
        <v>408</v>
      </c>
      <c r="E221" s="25">
        <v>1</v>
      </c>
      <c r="F221" s="25">
        <v>60</v>
      </c>
      <c r="G221" s="25">
        <v>60</v>
      </c>
      <c r="H221" s="25">
        <v>0</v>
      </c>
      <c r="I221" s="25">
        <v>0.27</v>
      </c>
      <c r="J221" s="25">
        <v>0.23</v>
      </c>
      <c r="K221" s="115">
        <v>121.05263157894737</v>
      </c>
      <c r="L221" s="114">
        <v>8.1000000000000003E-2</v>
      </c>
      <c r="M221" s="113">
        <v>22.311637999999999</v>
      </c>
      <c r="N221" s="113">
        <v>82.309979999999996</v>
      </c>
      <c r="O221" s="111">
        <v>1</v>
      </c>
    </row>
    <row r="222" spans="2:15" ht="15" customHeight="1" x14ac:dyDescent="0.2">
      <c r="B222" s="110">
        <v>145</v>
      </c>
      <c r="C222" s="112" t="s">
        <v>336</v>
      </c>
      <c r="D222" s="112" t="s">
        <v>409</v>
      </c>
      <c r="E222" s="25">
        <v>1</v>
      </c>
      <c r="F222" s="25">
        <v>60</v>
      </c>
      <c r="G222" s="25">
        <v>60</v>
      </c>
      <c r="H222" s="25">
        <v>0</v>
      </c>
      <c r="I222" s="25">
        <v>0.27</v>
      </c>
      <c r="J222" s="25">
        <v>0.23</v>
      </c>
      <c r="K222" s="115">
        <v>121.05263157894737</v>
      </c>
      <c r="L222" s="114">
        <v>8.1000000000000003E-2</v>
      </c>
      <c r="M222" s="113">
        <v>22.309483</v>
      </c>
      <c r="N222" s="113">
        <v>82.314312999999999</v>
      </c>
      <c r="O222" s="111">
        <v>1</v>
      </c>
    </row>
    <row r="223" spans="2:15" ht="15" customHeight="1" x14ac:dyDescent="0.2">
      <c r="B223" s="110">
        <v>146</v>
      </c>
      <c r="C223" s="112" t="s">
        <v>336</v>
      </c>
      <c r="D223" s="112" t="s">
        <v>410</v>
      </c>
      <c r="E223" s="25">
        <v>1</v>
      </c>
      <c r="F223" s="25">
        <v>60</v>
      </c>
      <c r="G223" s="25">
        <v>60</v>
      </c>
      <c r="H223" s="25">
        <v>0</v>
      </c>
      <c r="I223" s="25">
        <v>0.27</v>
      </c>
      <c r="J223" s="25">
        <v>0.23</v>
      </c>
      <c r="K223" s="115">
        <v>121.05263157894737</v>
      </c>
      <c r="L223" s="114">
        <v>0.20300000000000001</v>
      </c>
      <c r="M223" s="113">
        <v>22.309421</v>
      </c>
      <c r="N223" s="113">
        <v>82.314443499999996</v>
      </c>
      <c r="O223" s="111">
        <v>1</v>
      </c>
    </row>
    <row r="224" spans="2:15" ht="15" customHeight="1" x14ac:dyDescent="0.2">
      <c r="B224" s="110">
        <v>147</v>
      </c>
      <c r="C224" s="112" t="s">
        <v>448</v>
      </c>
      <c r="D224" s="112" t="s">
        <v>410</v>
      </c>
      <c r="E224" s="25">
        <v>1</v>
      </c>
      <c r="F224" s="25">
        <v>4</v>
      </c>
      <c r="G224" s="25">
        <v>2</v>
      </c>
      <c r="H224" s="25">
        <v>2</v>
      </c>
      <c r="I224" s="25">
        <v>0.62</v>
      </c>
      <c r="J224" s="25">
        <v>0.08</v>
      </c>
      <c r="K224" s="115">
        <v>42.10526315789474</v>
      </c>
      <c r="L224" s="114"/>
      <c r="M224" s="113">
        <v>22.315322999999999</v>
      </c>
      <c r="N224" s="113">
        <v>82.305721199999994</v>
      </c>
      <c r="O224" s="111">
        <v>1</v>
      </c>
    </row>
    <row r="225" spans="2:15" ht="15" customHeight="1" x14ac:dyDescent="0.2">
      <c r="B225" s="110">
        <v>148</v>
      </c>
      <c r="C225" s="112" t="s">
        <v>336</v>
      </c>
      <c r="D225" s="112" t="s">
        <v>411</v>
      </c>
      <c r="E225" s="25">
        <v>1</v>
      </c>
      <c r="F225" s="25">
        <v>60</v>
      </c>
      <c r="G225" s="25">
        <v>60</v>
      </c>
      <c r="H225" s="25">
        <v>0</v>
      </c>
      <c r="I225" s="25">
        <v>0.27</v>
      </c>
      <c r="J225" s="25">
        <v>0.23</v>
      </c>
      <c r="K225" s="115">
        <v>121.05263157894737</v>
      </c>
      <c r="L225" s="114">
        <v>5.7000000000000002E-2</v>
      </c>
      <c r="M225" s="113">
        <v>22.309435499999999</v>
      </c>
      <c r="N225" s="113">
        <v>82.314790000000002</v>
      </c>
      <c r="O225" s="111">
        <v>1</v>
      </c>
    </row>
    <row r="226" spans="2:15" ht="15" customHeight="1" x14ac:dyDescent="0.2">
      <c r="B226" s="110">
        <v>149</v>
      </c>
      <c r="C226" s="112" t="s">
        <v>336</v>
      </c>
      <c r="D226" s="112" t="s">
        <v>412</v>
      </c>
      <c r="E226" s="25">
        <v>1</v>
      </c>
      <c r="F226" s="25">
        <v>60</v>
      </c>
      <c r="G226" s="25">
        <v>60</v>
      </c>
      <c r="H226" s="25">
        <v>0</v>
      </c>
      <c r="I226" s="25">
        <v>0.27</v>
      </c>
      <c r="J226" s="25">
        <v>0.23</v>
      </c>
      <c r="K226" s="115">
        <v>121.05263157894737</v>
      </c>
      <c r="L226" s="114">
        <v>0.15</v>
      </c>
      <c r="M226" s="113">
        <v>22.302947</v>
      </c>
      <c r="N226" s="113">
        <v>82.300416999999996</v>
      </c>
      <c r="O226" s="111">
        <v>1</v>
      </c>
    </row>
    <row r="227" spans="2:15" ht="15" customHeight="1" x14ac:dyDescent="0.2">
      <c r="B227" s="110">
        <v>150</v>
      </c>
      <c r="C227" s="112" t="s">
        <v>336</v>
      </c>
      <c r="D227" s="112" t="s">
        <v>413</v>
      </c>
      <c r="E227" s="25">
        <v>1</v>
      </c>
      <c r="F227" s="25">
        <v>60</v>
      </c>
      <c r="G227" s="25">
        <v>60</v>
      </c>
      <c r="H227" s="25">
        <v>0</v>
      </c>
      <c r="I227" s="25">
        <v>0.27</v>
      </c>
      <c r="J227" s="25">
        <v>0.23</v>
      </c>
      <c r="K227" s="115">
        <v>121.05263157894737</v>
      </c>
      <c r="L227" s="114">
        <v>0.3</v>
      </c>
      <c r="M227" s="113">
        <v>22.303228000000001</v>
      </c>
      <c r="N227" s="113">
        <v>82.300607999999997</v>
      </c>
      <c r="O227" s="111">
        <v>1</v>
      </c>
    </row>
    <row r="228" spans="2:15" ht="15" customHeight="1" x14ac:dyDescent="0.2">
      <c r="B228" s="110">
        <v>151</v>
      </c>
      <c r="C228" s="112" t="s">
        <v>336</v>
      </c>
      <c r="D228" s="112" t="s">
        <v>414</v>
      </c>
      <c r="E228" s="25">
        <v>1</v>
      </c>
      <c r="F228" s="25">
        <v>60</v>
      </c>
      <c r="G228" s="25">
        <v>60</v>
      </c>
      <c r="H228" s="25">
        <v>0</v>
      </c>
      <c r="I228" s="25">
        <v>0.27</v>
      </c>
      <c r="J228" s="25">
        <v>0.23</v>
      </c>
      <c r="K228" s="115">
        <v>121.05263157894737</v>
      </c>
      <c r="L228" s="114">
        <v>0.1</v>
      </c>
      <c r="M228" s="113">
        <v>22.303097999999999</v>
      </c>
      <c r="N228" s="113">
        <v>82.300642999999994</v>
      </c>
      <c r="O228" s="111">
        <v>1</v>
      </c>
    </row>
    <row r="229" spans="2:15" ht="15" customHeight="1" x14ac:dyDescent="0.2">
      <c r="B229" s="110">
        <v>152</v>
      </c>
      <c r="C229" s="112" t="s">
        <v>336</v>
      </c>
      <c r="D229" s="112" t="s">
        <v>415</v>
      </c>
      <c r="E229" s="25">
        <v>1</v>
      </c>
      <c r="F229" s="25">
        <v>60</v>
      </c>
      <c r="G229" s="25">
        <v>60</v>
      </c>
      <c r="H229" s="25">
        <v>0</v>
      </c>
      <c r="I229" s="25">
        <v>0.27</v>
      </c>
      <c r="J229" s="25">
        <v>0.23</v>
      </c>
      <c r="K229" s="115">
        <v>121.05263157894737</v>
      </c>
      <c r="L229" s="114">
        <v>0.1</v>
      </c>
      <c r="M229" s="113">
        <v>22.304466999999999</v>
      </c>
      <c r="N229" s="113">
        <v>82.302643000000003</v>
      </c>
      <c r="O229" s="111">
        <v>1</v>
      </c>
    </row>
    <row r="230" spans="2:15" ht="15" customHeight="1" x14ac:dyDescent="0.2">
      <c r="B230" s="110">
        <v>153</v>
      </c>
      <c r="C230" s="112" t="s">
        <v>336</v>
      </c>
      <c r="D230" s="112" t="s">
        <v>416</v>
      </c>
      <c r="E230" s="25">
        <v>1</v>
      </c>
      <c r="F230" s="25">
        <v>60</v>
      </c>
      <c r="G230" s="25">
        <v>60</v>
      </c>
      <c r="H230" s="25">
        <v>0</v>
      </c>
      <c r="I230" s="25">
        <v>0.27</v>
      </c>
      <c r="J230" s="25">
        <v>0.23</v>
      </c>
      <c r="K230" s="115">
        <v>121.05263157894737</v>
      </c>
      <c r="L230" s="114">
        <v>0.15</v>
      </c>
      <c r="M230" s="113">
        <v>22.304442999999999</v>
      </c>
      <c r="N230" s="113">
        <v>82.302575000000004</v>
      </c>
      <c r="O230" s="111">
        <v>1</v>
      </c>
    </row>
    <row r="231" spans="2:15" ht="15" customHeight="1" x14ac:dyDescent="0.2">
      <c r="B231" s="110">
        <v>154</v>
      </c>
      <c r="C231" s="112" t="s">
        <v>336</v>
      </c>
      <c r="D231" s="112" t="s">
        <v>417</v>
      </c>
      <c r="E231" s="25">
        <v>1</v>
      </c>
      <c r="F231" s="25">
        <v>60</v>
      </c>
      <c r="G231" s="25">
        <v>60</v>
      </c>
      <c r="H231" s="25">
        <v>0</v>
      </c>
      <c r="I231" s="25">
        <v>0.27</v>
      </c>
      <c r="J231" s="25">
        <v>0.23</v>
      </c>
      <c r="K231" s="115">
        <v>121.05263157894737</v>
      </c>
      <c r="L231" s="114">
        <v>0.35</v>
      </c>
      <c r="M231" s="113">
        <v>22.306723000000002</v>
      </c>
      <c r="N231" s="113">
        <v>82.302267000000001</v>
      </c>
      <c r="O231" s="111">
        <v>1</v>
      </c>
    </row>
    <row r="232" spans="2:15" ht="15" customHeight="1" x14ac:dyDescent="0.2">
      <c r="B232" s="110">
        <v>155</v>
      </c>
      <c r="C232" s="112" t="s">
        <v>336</v>
      </c>
      <c r="D232" s="112" t="s">
        <v>418</v>
      </c>
      <c r="E232" s="25">
        <v>1</v>
      </c>
      <c r="F232" s="25">
        <v>60</v>
      </c>
      <c r="G232" s="25">
        <v>60</v>
      </c>
      <c r="H232" s="25">
        <v>0</v>
      </c>
      <c r="I232" s="25">
        <v>0.27</v>
      </c>
      <c r="J232" s="25">
        <v>0.23</v>
      </c>
      <c r="K232" s="115">
        <v>121.05263157894737</v>
      </c>
      <c r="L232" s="114">
        <v>0.15</v>
      </c>
      <c r="M232" s="113">
        <v>22.306423200000001</v>
      </c>
      <c r="N232" s="113">
        <v>82.302223999999995</v>
      </c>
      <c r="O232" s="111">
        <v>1</v>
      </c>
    </row>
    <row r="233" spans="2:15" ht="15" customHeight="1" x14ac:dyDescent="0.2">
      <c r="B233" s="110">
        <v>156</v>
      </c>
      <c r="C233" s="112" t="s">
        <v>336</v>
      </c>
      <c r="D233" s="112" t="s">
        <v>419</v>
      </c>
      <c r="E233" s="25">
        <v>1</v>
      </c>
      <c r="F233" s="25">
        <v>60</v>
      </c>
      <c r="G233" s="25">
        <v>60</v>
      </c>
      <c r="H233" s="25">
        <v>0</v>
      </c>
      <c r="I233" s="25">
        <v>0.27</v>
      </c>
      <c r="J233" s="25">
        <v>0.23</v>
      </c>
      <c r="K233" s="115">
        <v>121.05263157894737</v>
      </c>
      <c r="L233" s="114">
        <v>0.28799999999999998</v>
      </c>
      <c r="M233" s="113">
        <v>22.303819000000001</v>
      </c>
      <c r="N233" s="113">
        <v>82.311712</v>
      </c>
      <c r="O233" s="111">
        <v>1</v>
      </c>
    </row>
    <row r="234" spans="2:15" ht="15" customHeight="1" x14ac:dyDescent="0.2">
      <c r="B234" s="110">
        <v>157</v>
      </c>
      <c r="C234" s="112" t="s">
        <v>336</v>
      </c>
      <c r="D234" s="112" t="s">
        <v>420</v>
      </c>
      <c r="E234" s="25">
        <v>1</v>
      </c>
      <c r="F234" s="25">
        <v>60</v>
      </c>
      <c r="G234" s="25">
        <v>60</v>
      </c>
      <c r="H234" s="25">
        <v>0</v>
      </c>
      <c r="I234" s="25">
        <v>0.27</v>
      </c>
      <c r="J234" s="25">
        <v>0.23</v>
      </c>
      <c r="K234" s="115">
        <v>121.05263157894737</v>
      </c>
      <c r="L234" s="114">
        <v>0.32400000000000001</v>
      </c>
      <c r="M234" s="113">
        <v>22.303103</v>
      </c>
      <c r="N234" s="113">
        <v>82.311314999999993</v>
      </c>
      <c r="O234" s="111">
        <v>1</v>
      </c>
    </row>
    <row r="235" spans="2:15" ht="15" customHeight="1" x14ac:dyDescent="0.2">
      <c r="B235" s="110">
        <v>158</v>
      </c>
      <c r="C235" s="112" t="s">
        <v>448</v>
      </c>
      <c r="D235" s="112" t="s">
        <v>421</v>
      </c>
      <c r="E235" s="25">
        <v>1</v>
      </c>
      <c r="F235" s="25">
        <v>4</v>
      </c>
      <c r="G235" s="25">
        <v>2</v>
      </c>
      <c r="H235" s="25">
        <v>2</v>
      </c>
      <c r="I235" s="25">
        <v>0.62</v>
      </c>
      <c r="J235" s="25">
        <v>0.08</v>
      </c>
      <c r="K235" s="115">
        <v>42.10526315789474</v>
      </c>
      <c r="L235" s="114"/>
      <c r="M235" s="113">
        <v>22.315532000000001</v>
      </c>
      <c r="N235" s="113">
        <v>82.305788000000007</v>
      </c>
      <c r="O235" s="111">
        <v>1</v>
      </c>
    </row>
    <row r="236" spans="2:15" ht="15" customHeight="1" x14ac:dyDescent="0.2">
      <c r="B236" s="110">
        <v>159</v>
      </c>
      <c r="C236" s="112" t="s">
        <v>336</v>
      </c>
      <c r="D236" s="112" t="s">
        <v>422</v>
      </c>
      <c r="E236" s="25">
        <v>1</v>
      </c>
      <c r="F236" s="25">
        <v>60</v>
      </c>
      <c r="G236" s="25">
        <v>60</v>
      </c>
      <c r="H236" s="25">
        <v>0</v>
      </c>
      <c r="I236" s="25">
        <v>0.27</v>
      </c>
      <c r="J236" s="25">
        <v>0.23</v>
      </c>
      <c r="K236" s="115">
        <v>121.05263157894737</v>
      </c>
      <c r="L236" s="114">
        <v>0.10100000000000001</v>
      </c>
      <c r="M236" s="113">
        <v>22.305353</v>
      </c>
      <c r="N236" s="113">
        <v>82.311688000000004</v>
      </c>
      <c r="O236" s="111">
        <v>1</v>
      </c>
    </row>
    <row r="237" spans="2:15" ht="15" customHeight="1" x14ac:dyDescent="0.2">
      <c r="B237" s="110">
        <v>160</v>
      </c>
      <c r="C237" s="112" t="s">
        <v>336</v>
      </c>
      <c r="D237" s="112" t="s">
        <v>423</v>
      </c>
      <c r="E237" s="25">
        <v>1</v>
      </c>
      <c r="F237" s="25">
        <v>60</v>
      </c>
      <c r="G237" s="25">
        <v>60</v>
      </c>
      <c r="H237" s="25">
        <v>0</v>
      </c>
      <c r="I237" s="25">
        <v>0.27</v>
      </c>
      <c r="J237" s="25">
        <v>0.23</v>
      </c>
      <c r="K237" s="115">
        <v>121.05263157894737</v>
      </c>
      <c r="L237" s="114">
        <v>0.20200000000000001</v>
      </c>
      <c r="M237" s="113">
        <v>22.300663</v>
      </c>
      <c r="N237" s="113">
        <v>82.305767000000003</v>
      </c>
      <c r="O237" s="111">
        <v>1</v>
      </c>
    </row>
    <row r="238" spans="2:15" ht="15" customHeight="1" x14ac:dyDescent="0.2">
      <c r="B238" s="110">
        <v>161</v>
      </c>
      <c r="C238" s="112" t="s">
        <v>448</v>
      </c>
      <c r="D238" s="112" t="s">
        <v>423</v>
      </c>
      <c r="E238" s="25">
        <v>1</v>
      </c>
      <c r="F238" s="25">
        <v>4</v>
      </c>
      <c r="G238" s="25">
        <v>2</v>
      </c>
      <c r="H238" s="25">
        <v>2</v>
      </c>
      <c r="I238" s="25">
        <v>0.62</v>
      </c>
      <c r="J238" s="25">
        <v>0.08</v>
      </c>
      <c r="K238" s="115">
        <v>42.10526315789474</v>
      </c>
      <c r="L238" s="114"/>
      <c r="M238" s="113">
        <v>22.314913000000001</v>
      </c>
      <c r="N238" s="113">
        <v>82.303482000000002</v>
      </c>
      <c r="O238" s="111">
        <v>1</v>
      </c>
    </row>
    <row r="239" spans="2:15" ht="15" customHeight="1" x14ac:dyDescent="0.2">
      <c r="B239" s="110">
        <v>162</v>
      </c>
      <c r="C239" s="112" t="s">
        <v>336</v>
      </c>
      <c r="D239" s="112" t="s">
        <v>424</v>
      </c>
      <c r="E239" s="25">
        <v>1</v>
      </c>
      <c r="F239" s="25">
        <v>60</v>
      </c>
      <c r="G239" s="25">
        <v>60</v>
      </c>
      <c r="H239" s="25">
        <v>0</v>
      </c>
      <c r="I239" s="25">
        <v>0.27</v>
      </c>
      <c r="J239" s="25">
        <v>0.23</v>
      </c>
      <c r="K239" s="115">
        <v>121.05263157894737</v>
      </c>
      <c r="L239" s="114">
        <v>0.28399999999999997</v>
      </c>
      <c r="M239" s="113">
        <v>22.301162999999999</v>
      </c>
      <c r="N239" s="113">
        <v>82.305813000000001</v>
      </c>
      <c r="O239" s="111">
        <v>1</v>
      </c>
    </row>
    <row r="240" spans="2:15" ht="15" customHeight="1" x14ac:dyDescent="0.2">
      <c r="B240" s="110">
        <v>163</v>
      </c>
      <c r="C240" s="112" t="s">
        <v>448</v>
      </c>
      <c r="D240" s="112" t="s">
        <v>424</v>
      </c>
      <c r="E240" s="25">
        <v>1</v>
      </c>
      <c r="F240" s="25">
        <v>4</v>
      </c>
      <c r="G240" s="25">
        <v>2</v>
      </c>
      <c r="H240" s="25">
        <v>2</v>
      </c>
      <c r="I240" s="25">
        <v>0.62</v>
      </c>
      <c r="J240" s="25">
        <v>0.08</v>
      </c>
      <c r="K240" s="115">
        <v>42.10526315789474</v>
      </c>
      <c r="L240" s="114"/>
      <c r="M240" s="113">
        <v>22.313127999999999</v>
      </c>
      <c r="N240" s="113">
        <v>82.305732000000006</v>
      </c>
      <c r="O240" s="111">
        <v>1</v>
      </c>
    </row>
    <row r="241" spans="2:15" ht="15" customHeight="1" x14ac:dyDescent="0.2">
      <c r="B241" s="110">
        <v>164</v>
      </c>
      <c r="C241" s="112" t="s">
        <v>336</v>
      </c>
      <c r="D241" s="112" t="s">
        <v>425</v>
      </c>
      <c r="E241" s="25">
        <v>1</v>
      </c>
      <c r="F241" s="25">
        <v>60</v>
      </c>
      <c r="G241" s="25">
        <v>60</v>
      </c>
      <c r="H241" s="25">
        <v>0</v>
      </c>
      <c r="I241" s="25">
        <v>0.27</v>
      </c>
      <c r="J241" s="25">
        <v>0.23</v>
      </c>
      <c r="K241" s="115">
        <v>121.05263157894737</v>
      </c>
      <c r="L241" s="114">
        <v>0.247</v>
      </c>
      <c r="M241" s="113">
        <v>22.313127999999999</v>
      </c>
      <c r="N241" s="113">
        <v>82.305751999999998</v>
      </c>
      <c r="O241" s="111">
        <v>1</v>
      </c>
    </row>
    <row r="242" spans="2:15" ht="15" customHeight="1" x14ac:dyDescent="0.2">
      <c r="B242" s="110">
        <v>165</v>
      </c>
      <c r="C242" s="112" t="s">
        <v>448</v>
      </c>
      <c r="D242" s="112" t="s">
        <v>425</v>
      </c>
      <c r="E242" s="25">
        <v>1</v>
      </c>
      <c r="F242" s="25">
        <v>4</v>
      </c>
      <c r="G242" s="25">
        <v>2</v>
      </c>
      <c r="H242" s="25">
        <v>2</v>
      </c>
      <c r="I242" s="25">
        <v>0.62</v>
      </c>
      <c r="J242" s="25">
        <v>0.08</v>
      </c>
      <c r="K242" s="115">
        <v>42.10526315789474</v>
      </c>
      <c r="L242" s="114"/>
      <c r="M242" s="113">
        <v>22.314788</v>
      </c>
      <c r="N242" s="113">
        <v>82.303389999999993</v>
      </c>
      <c r="O242" s="111">
        <v>1</v>
      </c>
    </row>
    <row r="243" spans="2:15" ht="15" customHeight="1" x14ac:dyDescent="0.2">
      <c r="B243" s="110">
        <v>166</v>
      </c>
      <c r="C243" s="112" t="s">
        <v>336</v>
      </c>
      <c r="D243" s="112" t="s">
        <v>426</v>
      </c>
      <c r="E243" s="25">
        <v>1</v>
      </c>
      <c r="F243" s="25">
        <v>60</v>
      </c>
      <c r="G243" s="25">
        <v>60</v>
      </c>
      <c r="H243" s="25">
        <v>0</v>
      </c>
      <c r="I243" s="25">
        <v>0.27</v>
      </c>
      <c r="J243" s="25">
        <v>0.23</v>
      </c>
      <c r="K243" s="115">
        <v>121.05263157894737</v>
      </c>
      <c r="L243" s="114">
        <v>0.40500000000000003</v>
      </c>
      <c r="M243" s="113">
        <v>22.317900000000002</v>
      </c>
      <c r="N243" s="113">
        <v>82.305764999999994</v>
      </c>
      <c r="O243" s="111">
        <v>1</v>
      </c>
    </row>
    <row r="244" spans="2:15" ht="15" customHeight="1" x14ac:dyDescent="0.2">
      <c r="B244" s="110">
        <v>167</v>
      </c>
      <c r="C244" s="112" t="s">
        <v>448</v>
      </c>
      <c r="D244" s="112" t="s">
        <v>427</v>
      </c>
      <c r="E244" s="25">
        <v>1</v>
      </c>
      <c r="F244" s="25">
        <v>4</v>
      </c>
      <c r="G244" s="25">
        <v>2</v>
      </c>
      <c r="H244" s="25">
        <v>2</v>
      </c>
      <c r="I244" s="25">
        <v>0.62</v>
      </c>
      <c r="J244" s="25">
        <v>0.08</v>
      </c>
      <c r="K244" s="115">
        <v>42.10526315789474</v>
      </c>
      <c r="L244" s="114"/>
      <c r="M244" s="113">
        <v>22.31765</v>
      </c>
      <c r="N244" s="113">
        <v>82.309870000000004</v>
      </c>
      <c r="O244" s="111">
        <v>1</v>
      </c>
    </row>
    <row r="245" spans="2:15" ht="15" customHeight="1" x14ac:dyDescent="0.2">
      <c r="B245" s="110">
        <v>168</v>
      </c>
      <c r="C245" s="112" t="s">
        <v>447</v>
      </c>
      <c r="D245" s="112" t="s">
        <v>427</v>
      </c>
      <c r="E245" s="25">
        <v>1</v>
      </c>
      <c r="F245" s="25">
        <v>4</v>
      </c>
      <c r="G245" s="25">
        <v>2</v>
      </c>
      <c r="H245" s="25">
        <v>2</v>
      </c>
      <c r="I245" s="25">
        <v>0.62</v>
      </c>
      <c r="J245" s="25">
        <v>0.08</v>
      </c>
      <c r="K245" s="115">
        <v>42.10526315789474</v>
      </c>
      <c r="L245" s="114"/>
      <c r="M245" s="113">
        <v>22.314212000000001</v>
      </c>
      <c r="N245" s="113">
        <v>82.303539999999998</v>
      </c>
      <c r="O245" s="111">
        <v>1</v>
      </c>
    </row>
    <row r="246" spans="2:15" ht="15" customHeight="1" x14ac:dyDescent="0.2">
      <c r="B246" s="110">
        <v>169</v>
      </c>
      <c r="C246" s="112" t="s">
        <v>449</v>
      </c>
      <c r="D246" s="112" t="s">
        <v>428</v>
      </c>
      <c r="E246" s="25">
        <v>1</v>
      </c>
      <c r="F246" s="25">
        <v>20</v>
      </c>
      <c r="G246" s="25">
        <v>20</v>
      </c>
      <c r="H246" s="25">
        <v>3</v>
      </c>
      <c r="I246" s="25">
        <v>1.49</v>
      </c>
      <c r="J246" s="25">
        <v>1.32</v>
      </c>
      <c r="K246" s="115">
        <v>694.73684210526324</v>
      </c>
      <c r="L246" s="114">
        <v>1.5</v>
      </c>
      <c r="M246" s="113">
        <v>22.305432</v>
      </c>
      <c r="N246" s="113">
        <v>82.312123</v>
      </c>
      <c r="O246" s="111">
        <v>2</v>
      </c>
    </row>
    <row r="247" spans="2:15" ht="15" customHeight="1" x14ac:dyDescent="0.2">
      <c r="B247" s="110">
        <v>170</v>
      </c>
      <c r="C247" s="112" t="s">
        <v>336</v>
      </c>
      <c r="D247" s="112" t="s">
        <v>429</v>
      </c>
      <c r="E247" s="25">
        <v>1</v>
      </c>
      <c r="F247" s="25">
        <v>60</v>
      </c>
      <c r="G247" s="25">
        <v>60</v>
      </c>
      <c r="H247" s="25">
        <v>0</v>
      </c>
      <c r="I247" s="25">
        <v>0.27</v>
      </c>
      <c r="J247" s="25">
        <v>0.23</v>
      </c>
      <c r="K247" s="115">
        <v>121.05263157894737</v>
      </c>
      <c r="L247" s="114">
        <v>0.46700000000000003</v>
      </c>
      <c r="M247" s="113">
        <v>22.317644999999999</v>
      </c>
      <c r="N247" s="113">
        <v>82.311891000000003</v>
      </c>
      <c r="O247" s="111">
        <v>1</v>
      </c>
    </row>
    <row r="248" spans="2:15" ht="15" customHeight="1" x14ac:dyDescent="0.2">
      <c r="B248" s="110">
        <v>171</v>
      </c>
      <c r="C248" s="112" t="s">
        <v>336</v>
      </c>
      <c r="D248" s="112" t="s">
        <v>430</v>
      </c>
      <c r="E248" s="25">
        <v>1</v>
      </c>
      <c r="F248" s="25">
        <v>60</v>
      </c>
      <c r="G248" s="25">
        <v>60</v>
      </c>
      <c r="H248" s="25">
        <v>0</v>
      </c>
      <c r="I248" s="25">
        <v>0.27</v>
      </c>
      <c r="J248" s="25">
        <v>0.23</v>
      </c>
      <c r="K248" s="115">
        <v>121.05263157894737</v>
      </c>
      <c r="L248" s="114">
        <v>0.20200000000000001</v>
      </c>
      <c r="M248" s="113">
        <v>22.300367999999999</v>
      </c>
      <c r="N248" s="113">
        <v>82.309597999999994</v>
      </c>
      <c r="O248" s="111">
        <v>1</v>
      </c>
    </row>
    <row r="249" spans="2:15" ht="15" customHeight="1" x14ac:dyDescent="0.2">
      <c r="B249" s="110">
        <v>172</v>
      </c>
      <c r="C249" s="112" t="s">
        <v>447</v>
      </c>
      <c r="D249" s="112" t="s">
        <v>430</v>
      </c>
      <c r="E249" s="25">
        <v>1</v>
      </c>
      <c r="F249" s="25">
        <v>4</v>
      </c>
      <c r="G249" s="25">
        <v>2</v>
      </c>
      <c r="H249" s="25">
        <v>2</v>
      </c>
      <c r="I249" s="25">
        <v>0.62</v>
      </c>
      <c r="J249" s="25">
        <v>0.08</v>
      </c>
      <c r="K249" s="115">
        <v>42.10526315789474</v>
      </c>
      <c r="L249" s="114"/>
      <c r="M249" s="113">
        <v>22.314433000000001</v>
      </c>
      <c r="N249" s="113">
        <v>82.308970000000002</v>
      </c>
      <c r="O249" s="111">
        <v>1</v>
      </c>
    </row>
    <row r="250" spans="2:15" ht="15" customHeight="1" x14ac:dyDescent="0.2">
      <c r="B250" s="110">
        <v>173</v>
      </c>
      <c r="C250" s="112" t="s">
        <v>448</v>
      </c>
      <c r="D250" s="112" t="s">
        <v>431</v>
      </c>
      <c r="E250" s="25">
        <v>1</v>
      </c>
      <c r="F250" s="25">
        <v>4</v>
      </c>
      <c r="G250" s="25">
        <v>2</v>
      </c>
      <c r="H250" s="25">
        <v>2</v>
      </c>
      <c r="I250" s="25">
        <v>0.62</v>
      </c>
      <c r="J250" s="25">
        <v>0.08</v>
      </c>
      <c r="K250" s="115">
        <v>42.10526315789474</v>
      </c>
      <c r="L250" s="114"/>
      <c r="M250" s="113">
        <v>22.314543</v>
      </c>
      <c r="N250" s="113">
        <v>82.303219999999996</v>
      </c>
      <c r="O250" s="111">
        <v>1</v>
      </c>
    </row>
    <row r="251" spans="2:15" ht="15" customHeight="1" x14ac:dyDescent="0.2">
      <c r="B251" s="110">
        <v>174</v>
      </c>
      <c r="C251" s="112" t="s">
        <v>336</v>
      </c>
      <c r="D251" s="112" t="s">
        <v>432</v>
      </c>
      <c r="E251" s="25">
        <v>1</v>
      </c>
      <c r="F251" s="25">
        <v>60</v>
      </c>
      <c r="G251" s="25">
        <v>60</v>
      </c>
      <c r="H251" s="25">
        <v>0</v>
      </c>
      <c r="I251" s="25">
        <v>0.27</v>
      </c>
      <c r="J251" s="25">
        <v>0.23</v>
      </c>
      <c r="K251" s="115">
        <v>121.05263157894737</v>
      </c>
      <c r="L251" s="114">
        <v>0.10100000000000001</v>
      </c>
      <c r="M251" s="113">
        <v>22.311695</v>
      </c>
      <c r="N251" s="113">
        <v>82.314712</v>
      </c>
      <c r="O251" s="111">
        <v>1</v>
      </c>
    </row>
    <row r="252" spans="2:15" ht="15" customHeight="1" x14ac:dyDescent="0.2">
      <c r="B252" s="110">
        <v>175</v>
      </c>
      <c r="C252" s="112" t="s">
        <v>336</v>
      </c>
      <c r="D252" s="112" t="s">
        <v>433</v>
      </c>
      <c r="E252" s="25">
        <v>1</v>
      </c>
      <c r="F252" s="25">
        <v>60</v>
      </c>
      <c r="G252" s="25">
        <v>60</v>
      </c>
      <c r="H252" s="25">
        <v>0</v>
      </c>
      <c r="I252" s="25">
        <v>0.27</v>
      </c>
      <c r="J252" s="25">
        <v>0.23</v>
      </c>
      <c r="K252" s="115">
        <v>121.05263157894737</v>
      </c>
      <c r="L252" s="114">
        <v>0.113</v>
      </c>
      <c r="M252" s="113">
        <v>22.323730000000001</v>
      </c>
      <c r="N252" s="113">
        <v>82.314582999999999</v>
      </c>
      <c r="O252" s="111">
        <v>1</v>
      </c>
    </row>
    <row r="253" spans="2:15" ht="15" customHeight="1" x14ac:dyDescent="0.2">
      <c r="B253" s="110">
        <v>176</v>
      </c>
      <c r="C253" s="112" t="s">
        <v>448</v>
      </c>
      <c r="D253" s="112" t="s">
        <v>433</v>
      </c>
      <c r="E253" s="25">
        <v>1</v>
      </c>
      <c r="F253" s="25">
        <v>4</v>
      </c>
      <c r="G253" s="25">
        <v>2</v>
      </c>
      <c r="H253" s="25">
        <v>2</v>
      </c>
      <c r="I253" s="25">
        <v>0.62</v>
      </c>
      <c r="J253" s="25">
        <v>0.08</v>
      </c>
      <c r="K253" s="115">
        <v>42.10526315789474</v>
      </c>
      <c r="L253" s="114"/>
      <c r="M253" s="113">
        <v>22.321777999999998</v>
      </c>
      <c r="N253" s="113">
        <v>82.311643000000004</v>
      </c>
      <c r="O253" s="111">
        <v>1</v>
      </c>
    </row>
    <row r="254" spans="2:15" ht="15" customHeight="1" x14ac:dyDescent="0.2">
      <c r="B254" s="110">
        <v>177</v>
      </c>
      <c r="C254" s="112" t="s">
        <v>336</v>
      </c>
      <c r="D254" s="112" t="s">
        <v>434</v>
      </c>
      <c r="E254" s="25">
        <v>1</v>
      </c>
      <c r="F254" s="25">
        <v>60</v>
      </c>
      <c r="G254" s="25">
        <v>60</v>
      </c>
      <c r="H254" s="25">
        <v>0</v>
      </c>
      <c r="I254" s="25">
        <v>0.27</v>
      </c>
      <c r="J254" s="25">
        <v>0.23</v>
      </c>
      <c r="K254" s="115">
        <v>121.05263157894737</v>
      </c>
      <c r="L254" s="114">
        <v>0.35599999999999998</v>
      </c>
      <c r="M254" s="113">
        <v>22.322713</v>
      </c>
      <c r="N254" s="113">
        <v>82.315993000000006</v>
      </c>
      <c r="O254" s="111">
        <v>1</v>
      </c>
    </row>
    <row r="255" spans="2:15" ht="15" customHeight="1" x14ac:dyDescent="0.2">
      <c r="B255" s="110">
        <v>178</v>
      </c>
      <c r="C255" s="112" t="s">
        <v>448</v>
      </c>
      <c r="D255" s="112" t="s">
        <v>434</v>
      </c>
      <c r="E255" s="25">
        <v>1</v>
      </c>
      <c r="F255" s="25">
        <v>4</v>
      </c>
      <c r="G255" s="25">
        <v>2</v>
      </c>
      <c r="H255" s="25">
        <v>2</v>
      </c>
      <c r="I255" s="25">
        <v>0.62</v>
      </c>
      <c r="J255" s="25">
        <v>0.08</v>
      </c>
      <c r="K255" s="115">
        <v>42.10526315789474</v>
      </c>
      <c r="L255" s="114"/>
      <c r="M255" s="113">
        <v>22.321618000000001</v>
      </c>
      <c r="N255" s="113">
        <v>82.311497000000003</v>
      </c>
      <c r="O255" s="111">
        <v>1</v>
      </c>
    </row>
    <row r="256" spans="2:15" ht="15" customHeight="1" x14ac:dyDescent="0.2">
      <c r="B256" s="110">
        <v>179</v>
      </c>
      <c r="C256" s="112" t="s">
        <v>336</v>
      </c>
      <c r="D256" s="112" t="s">
        <v>435</v>
      </c>
      <c r="E256" s="25">
        <v>1</v>
      </c>
      <c r="F256" s="25">
        <v>60</v>
      </c>
      <c r="G256" s="25">
        <v>60</v>
      </c>
      <c r="H256" s="25">
        <v>0</v>
      </c>
      <c r="I256" s="25">
        <v>0.27</v>
      </c>
      <c r="J256" s="25">
        <v>0.23</v>
      </c>
      <c r="K256" s="115">
        <v>121.05263157894737</v>
      </c>
      <c r="L256" s="114">
        <v>0.10100000000000001</v>
      </c>
      <c r="M256" s="113">
        <v>22.323250000000002</v>
      </c>
      <c r="N256" s="113">
        <v>82.316884999999999</v>
      </c>
      <c r="O256" s="111">
        <v>1</v>
      </c>
    </row>
    <row r="257" spans="2:15" ht="15" customHeight="1" x14ac:dyDescent="0.2">
      <c r="B257" s="110">
        <v>180</v>
      </c>
      <c r="C257" s="112" t="s">
        <v>448</v>
      </c>
      <c r="D257" s="112" t="s">
        <v>435</v>
      </c>
      <c r="E257" s="25">
        <v>1</v>
      </c>
      <c r="F257" s="25">
        <v>4</v>
      </c>
      <c r="G257" s="25">
        <v>2</v>
      </c>
      <c r="H257" s="25">
        <v>2</v>
      </c>
      <c r="I257" s="25">
        <v>0.62</v>
      </c>
      <c r="J257" s="25">
        <v>0.08</v>
      </c>
      <c r="K257" s="115">
        <v>42.10526315789474</v>
      </c>
      <c r="L257" s="114"/>
      <c r="M257" s="113">
        <v>22.321211999999999</v>
      </c>
      <c r="N257" s="113">
        <v>82.311762999999999</v>
      </c>
      <c r="O257" s="111">
        <v>1</v>
      </c>
    </row>
    <row r="258" spans="2:15" ht="15" customHeight="1" x14ac:dyDescent="0.2">
      <c r="B258" s="110">
        <v>181</v>
      </c>
      <c r="C258" s="112" t="s">
        <v>450</v>
      </c>
      <c r="D258" s="112" t="s">
        <v>436</v>
      </c>
      <c r="E258" s="25">
        <v>1</v>
      </c>
      <c r="F258" s="25">
        <v>0</v>
      </c>
      <c r="G258" s="25">
        <v>6</v>
      </c>
      <c r="H258" s="25">
        <v>9</v>
      </c>
      <c r="I258" s="25">
        <v>2.1</v>
      </c>
      <c r="J258" s="25">
        <v>0.64</v>
      </c>
      <c r="K258" s="115">
        <v>336.84210526315792</v>
      </c>
      <c r="L258" s="114">
        <v>0.14399999999999999</v>
      </c>
      <c r="M258" s="113">
        <v>22.321411999999999</v>
      </c>
      <c r="N258" s="113">
        <v>82.311423000000005</v>
      </c>
      <c r="O258" s="111">
        <v>1</v>
      </c>
    </row>
    <row r="259" spans="2:15" ht="15" customHeight="1" x14ac:dyDescent="0.2">
      <c r="B259" s="110">
        <v>182</v>
      </c>
      <c r="C259" s="112" t="s">
        <v>336</v>
      </c>
      <c r="D259" s="112" t="s">
        <v>437</v>
      </c>
      <c r="E259" s="25">
        <v>1</v>
      </c>
      <c r="F259" s="25">
        <v>60</v>
      </c>
      <c r="G259" s="25">
        <v>60</v>
      </c>
      <c r="H259" s="25">
        <v>0</v>
      </c>
      <c r="I259" s="25">
        <v>0.27</v>
      </c>
      <c r="J259" s="25">
        <v>0.23</v>
      </c>
      <c r="K259" s="115">
        <v>121.05263157894737</v>
      </c>
      <c r="L259" s="114">
        <v>0.36399999999999999</v>
      </c>
      <c r="M259" s="113">
        <v>22.320105000000002</v>
      </c>
      <c r="N259" s="113">
        <v>82.311954999999998</v>
      </c>
      <c r="O259" s="111">
        <v>1</v>
      </c>
    </row>
    <row r="260" spans="2:15" ht="15" customHeight="1" x14ac:dyDescent="0.2">
      <c r="B260" s="110">
        <v>183</v>
      </c>
      <c r="C260" s="112" t="s">
        <v>448</v>
      </c>
      <c r="D260" s="112" t="s">
        <v>437</v>
      </c>
      <c r="E260" s="25">
        <v>1</v>
      </c>
      <c r="F260" s="25">
        <v>4</v>
      </c>
      <c r="G260" s="25">
        <v>2</v>
      </c>
      <c r="H260" s="25">
        <v>2</v>
      </c>
      <c r="I260" s="25">
        <v>0.62</v>
      </c>
      <c r="J260" s="25">
        <v>0.08</v>
      </c>
      <c r="K260" s="115">
        <v>42.10526315789474</v>
      </c>
      <c r="L260" s="114"/>
      <c r="M260" s="113">
        <v>22.320395000000001</v>
      </c>
      <c r="N260" s="113">
        <v>82.313244999999995</v>
      </c>
      <c r="O260" s="111">
        <v>1</v>
      </c>
    </row>
    <row r="261" spans="2:15" ht="15" customHeight="1" x14ac:dyDescent="0.2">
      <c r="B261" s="110">
        <v>184</v>
      </c>
      <c r="C261" s="112" t="s">
        <v>336</v>
      </c>
      <c r="D261" s="112" t="s">
        <v>438</v>
      </c>
      <c r="E261" s="25">
        <v>1</v>
      </c>
      <c r="F261" s="25">
        <v>60</v>
      </c>
      <c r="G261" s="25">
        <v>60</v>
      </c>
      <c r="H261" s="25">
        <v>0</v>
      </c>
      <c r="I261" s="25">
        <v>0.27</v>
      </c>
      <c r="J261" s="25">
        <v>0.23</v>
      </c>
      <c r="K261" s="115">
        <v>121.05263157894737</v>
      </c>
      <c r="L261" s="114">
        <v>0.20200000000000001</v>
      </c>
      <c r="M261" s="113">
        <v>22.32311</v>
      </c>
      <c r="N261" s="113">
        <v>82.310207000000005</v>
      </c>
      <c r="O261" s="111">
        <v>1</v>
      </c>
    </row>
    <row r="262" spans="2:15" ht="15" customHeight="1" x14ac:dyDescent="0.2">
      <c r="B262" s="110">
        <v>185</v>
      </c>
      <c r="C262" s="112" t="s">
        <v>448</v>
      </c>
      <c r="D262" s="112" t="s">
        <v>438</v>
      </c>
      <c r="E262" s="25">
        <v>1</v>
      </c>
      <c r="F262" s="25">
        <v>4</v>
      </c>
      <c r="G262" s="25">
        <v>2</v>
      </c>
      <c r="H262" s="25">
        <v>2</v>
      </c>
      <c r="I262" s="25">
        <v>0.62</v>
      </c>
      <c r="J262" s="25">
        <v>0.08</v>
      </c>
      <c r="K262" s="115">
        <v>42.10526315789474</v>
      </c>
      <c r="L262" s="114"/>
      <c r="M262" s="113">
        <v>22.323232999999998</v>
      </c>
      <c r="N262" s="113">
        <v>82.310068000000001</v>
      </c>
      <c r="O262" s="111">
        <v>1</v>
      </c>
    </row>
    <row r="263" spans="2:15" ht="15" customHeight="1" x14ac:dyDescent="0.2">
      <c r="B263" s="110">
        <v>186</v>
      </c>
      <c r="C263" s="112" t="s">
        <v>336</v>
      </c>
      <c r="D263" s="112" t="s">
        <v>439</v>
      </c>
      <c r="E263" s="25">
        <v>1</v>
      </c>
      <c r="F263" s="25">
        <v>60</v>
      </c>
      <c r="G263" s="25">
        <v>60</v>
      </c>
      <c r="H263" s="25">
        <v>0</v>
      </c>
      <c r="I263" s="25">
        <v>0.27</v>
      </c>
      <c r="J263" s="25">
        <v>0.23</v>
      </c>
      <c r="K263" s="115">
        <v>121.05263157894737</v>
      </c>
      <c r="L263" s="114">
        <v>0.48</v>
      </c>
      <c r="M263" s="113">
        <v>22.318427</v>
      </c>
      <c r="N263" s="113">
        <v>82.313766999999999</v>
      </c>
      <c r="O263" s="111">
        <v>1</v>
      </c>
    </row>
    <row r="264" spans="2:15" ht="15" customHeight="1" x14ac:dyDescent="0.2">
      <c r="B264" s="110">
        <v>187</v>
      </c>
      <c r="C264" s="112" t="s">
        <v>450</v>
      </c>
      <c r="D264" s="112" t="s">
        <v>439</v>
      </c>
      <c r="E264" s="25">
        <v>1</v>
      </c>
      <c r="F264" s="25">
        <v>0</v>
      </c>
      <c r="G264" s="25">
        <v>6</v>
      </c>
      <c r="H264" s="25">
        <v>9</v>
      </c>
      <c r="I264" s="25">
        <v>2.1</v>
      </c>
      <c r="J264" s="25">
        <v>0.64</v>
      </c>
      <c r="K264" s="115">
        <v>336.84210526315792</v>
      </c>
      <c r="L264" s="114">
        <v>0.504</v>
      </c>
      <c r="M264" s="113">
        <v>22.322932000000002</v>
      </c>
      <c r="N264" s="113">
        <v>82.313882000000007</v>
      </c>
      <c r="O264" s="111">
        <v>1</v>
      </c>
    </row>
    <row r="265" spans="2:15" ht="15" customHeight="1" x14ac:dyDescent="0.2">
      <c r="B265" s="110">
        <v>188</v>
      </c>
      <c r="C265" s="112" t="s">
        <v>448</v>
      </c>
      <c r="D265" s="112" t="s">
        <v>439</v>
      </c>
      <c r="E265" s="25">
        <v>1</v>
      </c>
      <c r="F265" s="25">
        <v>4</v>
      </c>
      <c r="G265" s="25">
        <v>2</v>
      </c>
      <c r="H265" s="25">
        <v>2</v>
      </c>
      <c r="I265" s="25">
        <v>0.62</v>
      </c>
      <c r="J265" s="25">
        <v>0.08</v>
      </c>
      <c r="K265" s="115">
        <v>42.10526315789474</v>
      </c>
      <c r="L265" s="114"/>
      <c r="M265" s="113">
        <v>22.320174999999999</v>
      </c>
      <c r="N265" s="113">
        <v>82.314143000000001</v>
      </c>
      <c r="O265" s="111">
        <v>1</v>
      </c>
    </row>
    <row r="266" spans="2:15" ht="15" customHeight="1" x14ac:dyDescent="0.2">
      <c r="B266" s="110">
        <v>189</v>
      </c>
      <c r="C266" s="112" t="s">
        <v>336</v>
      </c>
      <c r="D266" s="112" t="s">
        <v>440</v>
      </c>
      <c r="E266" s="25">
        <v>1</v>
      </c>
      <c r="F266" s="25">
        <v>60</v>
      </c>
      <c r="G266" s="25">
        <v>60</v>
      </c>
      <c r="H266" s="25">
        <v>0</v>
      </c>
      <c r="I266" s="25">
        <v>0.27</v>
      </c>
      <c r="J266" s="25">
        <v>0.23</v>
      </c>
      <c r="K266" s="115">
        <v>121.05263157894737</v>
      </c>
      <c r="L266" s="114">
        <v>0.48</v>
      </c>
      <c r="M266" s="113">
        <v>22.318397999999998</v>
      </c>
      <c r="N266" s="113">
        <v>82.314064999999999</v>
      </c>
      <c r="O266" s="111">
        <v>1</v>
      </c>
    </row>
    <row r="267" spans="2:15" ht="15" customHeight="1" x14ac:dyDescent="0.2">
      <c r="B267" s="110">
        <v>190</v>
      </c>
      <c r="C267" s="112" t="s">
        <v>448</v>
      </c>
      <c r="D267" s="112" t="s">
        <v>440</v>
      </c>
      <c r="E267" s="25">
        <v>1</v>
      </c>
      <c r="F267" s="25">
        <v>4</v>
      </c>
      <c r="G267" s="25">
        <v>2</v>
      </c>
      <c r="H267" s="25">
        <v>2</v>
      </c>
      <c r="I267" s="25">
        <v>0.62</v>
      </c>
      <c r="J267" s="25">
        <v>0.08</v>
      </c>
      <c r="K267" s="115">
        <v>42.10526315789474</v>
      </c>
      <c r="L267" s="114"/>
      <c r="M267" s="113">
        <v>22.320193</v>
      </c>
      <c r="N267" s="113">
        <v>82.312133000000003</v>
      </c>
      <c r="O267" s="111">
        <v>1</v>
      </c>
    </row>
    <row r="268" spans="2:15" ht="15" customHeight="1" x14ac:dyDescent="0.2">
      <c r="B268" s="110">
        <v>191</v>
      </c>
      <c r="C268" s="112" t="s">
        <v>336</v>
      </c>
      <c r="D268" s="112" t="s">
        <v>441</v>
      </c>
      <c r="E268" s="25">
        <v>1</v>
      </c>
      <c r="F268" s="25">
        <v>60</v>
      </c>
      <c r="G268" s="25">
        <v>60</v>
      </c>
      <c r="H268" s="25">
        <v>0</v>
      </c>
      <c r="I268" s="25">
        <v>0.27</v>
      </c>
      <c r="J268" s="25">
        <v>0.23</v>
      </c>
      <c r="K268" s="115">
        <v>121.05263157894737</v>
      </c>
      <c r="L268" s="114">
        <v>0.28000000000000003</v>
      </c>
      <c r="M268" s="113">
        <v>22.317475000000002</v>
      </c>
      <c r="N268" s="113">
        <v>82.313698000000002</v>
      </c>
      <c r="O268" s="111">
        <v>1</v>
      </c>
    </row>
    <row r="269" spans="2:15" ht="15" customHeight="1" x14ac:dyDescent="0.2">
      <c r="B269" s="110">
        <v>192</v>
      </c>
      <c r="C269" s="112" t="s">
        <v>336</v>
      </c>
      <c r="D269" s="112" t="s">
        <v>442</v>
      </c>
      <c r="E269" s="25">
        <v>1</v>
      </c>
      <c r="F269" s="25">
        <v>60</v>
      </c>
      <c r="G269" s="25">
        <v>60</v>
      </c>
      <c r="H269" s="25">
        <v>0</v>
      </c>
      <c r="I269" s="25">
        <v>0.27</v>
      </c>
      <c r="J269" s="25">
        <v>0.23</v>
      </c>
      <c r="K269" s="115">
        <v>121.05263157894737</v>
      </c>
      <c r="L269" s="114">
        <v>0.40500000000000003</v>
      </c>
      <c r="M269" s="113">
        <v>22.323506999999999</v>
      </c>
      <c r="N269" s="113">
        <v>82.316817</v>
      </c>
      <c r="O269" s="111">
        <v>1</v>
      </c>
    </row>
    <row r="270" spans="2:15" ht="15" customHeight="1" x14ac:dyDescent="0.2">
      <c r="B270" s="110">
        <v>193</v>
      </c>
      <c r="C270" s="112" t="s">
        <v>448</v>
      </c>
      <c r="D270" s="112" t="s">
        <v>442</v>
      </c>
      <c r="E270" s="25">
        <v>1</v>
      </c>
      <c r="F270" s="25">
        <v>4</v>
      </c>
      <c r="G270" s="25">
        <v>2</v>
      </c>
      <c r="H270" s="25">
        <v>2</v>
      </c>
      <c r="I270" s="25">
        <v>0.62</v>
      </c>
      <c r="J270" s="25">
        <v>0.08</v>
      </c>
      <c r="K270" s="115">
        <v>42.10526315789474</v>
      </c>
      <c r="L270" s="114"/>
      <c r="M270" s="113">
        <v>22.322852000000001</v>
      </c>
      <c r="N270" s="113">
        <v>82.311248000000006</v>
      </c>
      <c r="O270" s="111">
        <v>1</v>
      </c>
    </row>
    <row r="271" spans="2:15" ht="15" customHeight="1" x14ac:dyDescent="0.2">
      <c r="B271" s="110">
        <v>194</v>
      </c>
      <c r="C271" s="112" t="s">
        <v>450</v>
      </c>
      <c r="D271" s="112" t="s">
        <v>442</v>
      </c>
      <c r="E271" s="25">
        <v>1</v>
      </c>
      <c r="F271" s="25">
        <v>0</v>
      </c>
      <c r="G271" s="25">
        <v>6</v>
      </c>
      <c r="H271" s="25">
        <v>9</v>
      </c>
      <c r="I271" s="25">
        <v>2.1</v>
      </c>
      <c r="J271" s="25">
        <v>0.64</v>
      </c>
      <c r="K271" s="115">
        <v>336.84210526315792</v>
      </c>
      <c r="L271" s="114">
        <v>0.24199999999999999</v>
      </c>
      <c r="M271" s="113">
        <v>22.323445</v>
      </c>
      <c r="N271" s="113">
        <v>82.310462999999999</v>
      </c>
      <c r="O271" s="111">
        <v>1</v>
      </c>
    </row>
    <row r="272" spans="2:15" ht="15" customHeight="1" x14ac:dyDescent="0.2">
      <c r="B272" s="110">
        <v>195</v>
      </c>
      <c r="C272" s="112" t="s">
        <v>336</v>
      </c>
      <c r="D272" s="112" t="s">
        <v>443</v>
      </c>
      <c r="E272" s="25">
        <v>1</v>
      </c>
      <c r="F272" s="25">
        <v>60</v>
      </c>
      <c r="G272" s="25">
        <v>60</v>
      </c>
      <c r="H272" s="25">
        <v>0</v>
      </c>
      <c r="I272" s="25">
        <v>0.27</v>
      </c>
      <c r="J272" s="25">
        <v>0.23</v>
      </c>
      <c r="K272" s="115">
        <v>121.05263157894737</v>
      </c>
      <c r="L272" s="114">
        <v>0.129</v>
      </c>
      <c r="M272" s="113">
        <v>22.323302000000002</v>
      </c>
      <c r="N272" s="113">
        <v>82.316891999999996</v>
      </c>
      <c r="O272" s="111">
        <v>1</v>
      </c>
    </row>
    <row r="273" spans="2:15" ht="15" customHeight="1" x14ac:dyDescent="0.2">
      <c r="B273" s="110">
        <v>196</v>
      </c>
      <c r="C273" s="112" t="s">
        <v>448</v>
      </c>
      <c r="D273" s="112" t="s">
        <v>443</v>
      </c>
      <c r="E273" s="25">
        <v>1</v>
      </c>
      <c r="F273" s="25">
        <v>4</v>
      </c>
      <c r="G273" s="25">
        <v>2</v>
      </c>
      <c r="H273" s="25">
        <v>2</v>
      </c>
      <c r="I273" s="25">
        <v>0.62</v>
      </c>
      <c r="J273" s="25">
        <v>0.08</v>
      </c>
      <c r="K273" s="115">
        <v>42.10526315789474</v>
      </c>
      <c r="L273" s="114"/>
      <c r="M273" s="113">
        <v>22.322257</v>
      </c>
      <c r="N273" s="113">
        <v>82.311485000000005</v>
      </c>
      <c r="O273" s="111">
        <v>1</v>
      </c>
    </row>
    <row r="274" spans="2:15" ht="15" customHeight="1" x14ac:dyDescent="0.2">
      <c r="B274" s="110">
        <v>197</v>
      </c>
      <c r="C274" s="112" t="s">
        <v>336</v>
      </c>
      <c r="D274" s="112" t="s">
        <v>444</v>
      </c>
      <c r="E274" s="25">
        <v>1</v>
      </c>
      <c r="F274" s="25">
        <v>60</v>
      </c>
      <c r="G274" s="25">
        <v>60</v>
      </c>
      <c r="H274" s="25">
        <v>0</v>
      </c>
      <c r="I274" s="25">
        <v>0.27</v>
      </c>
      <c r="J274" s="25">
        <v>0.23</v>
      </c>
      <c r="K274" s="115">
        <v>121.05263157894737</v>
      </c>
      <c r="L274" s="114">
        <v>0.20200000000000001</v>
      </c>
      <c r="M274" s="113">
        <v>22.323727999999999</v>
      </c>
      <c r="N274" s="113">
        <v>82.316670000000002</v>
      </c>
      <c r="O274" s="111">
        <v>1</v>
      </c>
    </row>
    <row r="275" spans="2:15" ht="15" customHeight="1" x14ac:dyDescent="0.2">
      <c r="B275" s="110">
        <v>198</v>
      </c>
      <c r="C275" s="112" t="s">
        <v>448</v>
      </c>
      <c r="D275" s="112" t="s">
        <v>444</v>
      </c>
      <c r="E275" s="25">
        <v>1</v>
      </c>
      <c r="F275" s="25">
        <v>4</v>
      </c>
      <c r="G275" s="25">
        <v>2</v>
      </c>
      <c r="H275" s="25">
        <v>2</v>
      </c>
      <c r="I275" s="25">
        <v>0.62</v>
      </c>
      <c r="J275" s="25">
        <v>0.08</v>
      </c>
      <c r="K275" s="115">
        <v>42.10526315789474</v>
      </c>
      <c r="L275" s="114"/>
      <c r="M275" s="113">
        <v>22.322922999999999</v>
      </c>
      <c r="N275" s="113">
        <v>82.311102000000005</v>
      </c>
      <c r="O275" s="111">
        <v>1</v>
      </c>
    </row>
    <row r="276" spans="2:15" ht="15" customHeight="1" x14ac:dyDescent="0.2">
      <c r="B276" s="110">
        <v>199</v>
      </c>
      <c r="C276" s="112" t="s">
        <v>336</v>
      </c>
      <c r="D276" s="112" t="s">
        <v>445</v>
      </c>
      <c r="E276" s="25">
        <v>1</v>
      </c>
      <c r="F276" s="25">
        <v>60</v>
      </c>
      <c r="G276" s="25">
        <v>60</v>
      </c>
      <c r="H276" s="25">
        <v>0</v>
      </c>
      <c r="I276" s="25">
        <v>0.27</v>
      </c>
      <c r="J276" s="25">
        <v>0.23</v>
      </c>
      <c r="K276" s="115">
        <v>121.05263157894737</v>
      </c>
      <c r="L276" s="114">
        <v>0.40600000000000003</v>
      </c>
      <c r="M276" s="113">
        <v>22.32244</v>
      </c>
      <c r="N276" s="113">
        <v>82.311154999999999</v>
      </c>
      <c r="O276" s="111">
        <v>1</v>
      </c>
    </row>
    <row r="277" spans="2:15" ht="15" customHeight="1" x14ac:dyDescent="0.2">
      <c r="B277" s="110">
        <v>200</v>
      </c>
      <c r="C277" s="112" t="s">
        <v>448</v>
      </c>
      <c r="D277" s="112" t="s">
        <v>445</v>
      </c>
      <c r="E277" s="25">
        <v>1</v>
      </c>
      <c r="F277" s="25">
        <v>4</v>
      </c>
      <c r="G277" s="25">
        <v>2</v>
      </c>
      <c r="H277" s="25">
        <v>2</v>
      </c>
      <c r="I277" s="25">
        <v>0.62</v>
      </c>
      <c r="J277" s="25">
        <v>0.08</v>
      </c>
      <c r="K277" s="115">
        <v>42.10526315789474</v>
      </c>
      <c r="L277" s="114"/>
      <c r="M277" s="113">
        <v>22.323550000000001</v>
      </c>
      <c r="N277" s="113">
        <v>82.307412999999997</v>
      </c>
      <c r="O277" s="111">
        <v>1</v>
      </c>
    </row>
    <row r="278" spans="2:15" ht="15" customHeight="1" x14ac:dyDescent="0.2">
      <c r="B278" s="110">
        <v>201</v>
      </c>
      <c r="C278" s="112" t="s">
        <v>450</v>
      </c>
      <c r="D278" s="112" t="s">
        <v>445</v>
      </c>
      <c r="E278" s="25">
        <v>1</v>
      </c>
      <c r="F278" s="25">
        <v>0</v>
      </c>
      <c r="G278" s="25">
        <v>6</v>
      </c>
      <c r="H278" s="25">
        <v>9</v>
      </c>
      <c r="I278" s="25">
        <v>2.1</v>
      </c>
      <c r="J278" s="25">
        <v>0.64</v>
      </c>
      <c r="K278" s="115">
        <v>336.84210526315792</v>
      </c>
      <c r="L278" s="114">
        <v>8.1000000000000003E-2</v>
      </c>
      <c r="M278" s="113">
        <v>22.323596999999999</v>
      </c>
      <c r="N278" s="113">
        <v>82.306979999999996</v>
      </c>
      <c r="O278" s="111">
        <v>1</v>
      </c>
    </row>
    <row r="279" spans="2:15" ht="15" customHeight="1" x14ac:dyDescent="0.2">
      <c r="B279" s="123">
        <v>202</v>
      </c>
      <c r="C279" s="124" t="s">
        <v>463</v>
      </c>
      <c r="D279" s="125" t="s">
        <v>459</v>
      </c>
      <c r="E279" s="126">
        <v>1</v>
      </c>
      <c r="F279" s="126">
        <v>20</v>
      </c>
      <c r="G279" s="126">
        <v>20</v>
      </c>
      <c r="H279" s="126">
        <v>3</v>
      </c>
      <c r="I279" s="127">
        <v>1.131</v>
      </c>
      <c r="J279" s="127">
        <v>1.0206200000000001</v>
      </c>
      <c r="K279" s="128">
        <v>537.16842105263163</v>
      </c>
      <c r="L279" s="129">
        <v>1.5</v>
      </c>
      <c r="M279" s="124">
        <v>22.322357</v>
      </c>
      <c r="N279" s="124">
        <v>82.312484999999995</v>
      </c>
      <c r="O279" s="130">
        <v>2</v>
      </c>
    </row>
    <row r="280" spans="2:15" ht="15" customHeight="1" x14ac:dyDescent="0.2">
      <c r="B280" s="123">
        <v>203</v>
      </c>
      <c r="C280" s="124" t="s">
        <v>464</v>
      </c>
      <c r="D280" s="125" t="s">
        <v>460</v>
      </c>
      <c r="E280" s="126">
        <v>1</v>
      </c>
      <c r="F280" s="126">
        <v>30</v>
      </c>
      <c r="G280" s="126">
        <v>30</v>
      </c>
      <c r="H280" s="126"/>
      <c r="I280" s="127">
        <v>0.311</v>
      </c>
      <c r="J280" s="127">
        <v>0.29654000000000003</v>
      </c>
      <c r="K280" s="128">
        <v>156.07368421052632</v>
      </c>
      <c r="L280" s="129">
        <v>0.4</v>
      </c>
      <c r="M280" s="124">
        <v>22.324728</v>
      </c>
      <c r="N280" s="124">
        <v>82.316469999999995</v>
      </c>
      <c r="O280" s="130">
        <v>1</v>
      </c>
    </row>
    <row r="281" spans="2:15" ht="15" customHeight="1" x14ac:dyDescent="0.2">
      <c r="B281" s="123">
        <v>204</v>
      </c>
      <c r="C281" s="124" t="s">
        <v>464</v>
      </c>
      <c r="D281" s="125" t="s">
        <v>461</v>
      </c>
      <c r="E281" s="126">
        <v>1</v>
      </c>
      <c r="F281" s="126">
        <v>30</v>
      </c>
      <c r="G281" s="126">
        <v>30</v>
      </c>
      <c r="H281" s="126"/>
      <c r="I281" s="127">
        <v>0.251</v>
      </c>
      <c r="J281" s="127">
        <v>0.23951</v>
      </c>
      <c r="K281" s="128">
        <v>126.0578947368421</v>
      </c>
      <c r="L281" s="129">
        <v>0.4</v>
      </c>
      <c r="M281" s="124">
        <v>22.322973000000001</v>
      </c>
      <c r="N281" s="124">
        <v>82.313102000000001</v>
      </c>
      <c r="O281" s="130">
        <v>1</v>
      </c>
    </row>
    <row r="282" spans="2:15" ht="15" customHeight="1" x14ac:dyDescent="0.2">
      <c r="B282" s="123">
        <v>205</v>
      </c>
      <c r="C282" s="124" t="s">
        <v>464</v>
      </c>
      <c r="D282" s="125" t="s">
        <v>462</v>
      </c>
      <c r="E282" s="126">
        <v>1</v>
      </c>
      <c r="F282" s="126">
        <v>30</v>
      </c>
      <c r="G282" s="126">
        <v>30</v>
      </c>
      <c r="H282" s="126"/>
      <c r="I282" s="127">
        <v>0.43</v>
      </c>
      <c r="J282" s="127">
        <v>0.41059000000000001</v>
      </c>
      <c r="K282" s="128">
        <v>216.1</v>
      </c>
      <c r="L282" s="129">
        <v>0.4</v>
      </c>
      <c r="M282" s="124">
        <v>22.32254</v>
      </c>
      <c r="N282" s="124">
        <v>82.311454999999995</v>
      </c>
      <c r="O282" s="130">
        <v>1</v>
      </c>
    </row>
    <row r="283" spans="2:15" ht="15" customHeight="1" x14ac:dyDescent="0.25">
      <c r="B283" s="123">
        <v>206</v>
      </c>
      <c r="C283" s="131" t="s">
        <v>340</v>
      </c>
      <c r="D283" s="131" t="s">
        <v>465</v>
      </c>
      <c r="E283" s="126">
        <v>1</v>
      </c>
      <c r="F283" s="126">
        <v>20</v>
      </c>
      <c r="G283" s="126">
        <v>20</v>
      </c>
      <c r="H283" s="126">
        <v>3</v>
      </c>
      <c r="I283" s="131">
        <v>1.6</v>
      </c>
      <c r="J283" s="131">
        <v>1.427</v>
      </c>
      <c r="K283" s="128">
        <v>695</v>
      </c>
      <c r="L283" s="129">
        <v>1.5</v>
      </c>
      <c r="M283" s="124">
        <v>22.322209999999998</v>
      </c>
      <c r="N283" s="124">
        <v>82.313562000000005</v>
      </c>
      <c r="O283" s="130">
        <v>2</v>
      </c>
    </row>
    <row r="284" spans="2:15" ht="15" customHeight="1" x14ac:dyDescent="0.25">
      <c r="B284" s="123">
        <v>207</v>
      </c>
      <c r="C284" s="131" t="s">
        <v>469</v>
      </c>
      <c r="D284" s="131" t="s">
        <v>466</v>
      </c>
      <c r="E284" s="126">
        <v>1</v>
      </c>
      <c r="F284" s="126">
        <v>20</v>
      </c>
      <c r="G284" s="126">
        <v>20</v>
      </c>
      <c r="H284" s="126">
        <v>3</v>
      </c>
      <c r="I284" s="131">
        <v>4.7</v>
      </c>
      <c r="J284" s="131">
        <v>4.4850000000000003</v>
      </c>
      <c r="K284" s="128">
        <v>695</v>
      </c>
      <c r="L284" s="129">
        <v>1.5</v>
      </c>
      <c r="M284" s="124">
        <v>22.324670000000001</v>
      </c>
      <c r="N284" s="124">
        <v>82.310969999999998</v>
      </c>
      <c r="O284" s="130">
        <v>2</v>
      </c>
    </row>
    <row r="285" spans="2:15" ht="15" customHeight="1" x14ac:dyDescent="0.25">
      <c r="B285" s="123">
        <v>208</v>
      </c>
      <c r="C285" s="131" t="s">
        <v>469</v>
      </c>
      <c r="D285" s="131" t="s">
        <v>467</v>
      </c>
      <c r="E285" s="126">
        <v>1</v>
      </c>
      <c r="F285" s="126">
        <v>20</v>
      </c>
      <c r="G285" s="126">
        <v>20</v>
      </c>
      <c r="H285" s="126">
        <v>3</v>
      </c>
      <c r="I285" s="131">
        <v>4.7</v>
      </c>
      <c r="J285" s="131">
        <v>4.4850000000000003</v>
      </c>
      <c r="K285" s="128">
        <v>695</v>
      </c>
      <c r="L285" s="129">
        <v>1.5</v>
      </c>
      <c r="M285" s="124">
        <v>22.322423000000001</v>
      </c>
      <c r="N285" s="124">
        <v>82.311092599999995</v>
      </c>
      <c r="O285" s="130">
        <v>2</v>
      </c>
    </row>
    <row r="286" spans="2:15" ht="15" customHeight="1" x14ac:dyDescent="0.25">
      <c r="B286" s="123">
        <v>209</v>
      </c>
      <c r="C286" s="131" t="s">
        <v>469</v>
      </c>
      <c r="D286" s="131" t="s">
        <v>468</v>
      </c>
      <c r="E286" s="126">
        <v>1</v>
      </c>
      <c r="F286" s="126">
        <v>20</v>
      </c>
      <c r="G286" s="126">
        <v>20</v>
      </c>
      <c r="H286" s="126">
        <v>3</v>
      </c>
      <c r="I286" s="131">
        <v>4.7</v>
      </c>
      <c r="J286" s="131">
        <v>4.4850000000000003</v>
      </c>
      <c r="K286" s="128">
        <v>695</v>
      </c>
      <c r="L286" s="129">
        <v>1.5</v>
      </c>
      <c r="M286" s="124">
        <v>22.320941000000001</v>
      </c>
      <c r="N286" s="124">
        <v>82.311136200000007</v>
      </c>
      <c r="O286" s="130">
        <v>2</v>
      </c>
    </row>
    <row r="287" spans="2:15" ht="15" customHeight="1" x14ac:dyDescent="0.25">
      <c r="B287" s="123">
        <v>210</v>
      </c>
      <c r="C287" s="131" t="s">
        <v>340</v>
      </c>
      <c r="D287" s="124" t="s">
        <v>470</v>
      </c>
      <c r="E287" s="126">
        <v>1</v>
      </c>
      <c r="F287" s="126">
        <v>20</v>
      </c>
      <c r="G287" s="126">
        <v>20</v>
      </c>
      <c r="H287" s="126">
        <v>3</v>
      </c>
      <c r="I287" s="127">
        <v>1</v>
      </c>
      <c r="J287" s="127">
        <v>0.9</v>
      </c>
      <c r="K287" s="128">
        <v>466.32124352331607</v>
      </c>
      <c r="L287" s="129">
        <v>1.5</v>
      </c>
      <c r="M287" s="124">
        <v>22.322932000000002</v>
      </c>
      <c r="N287" s="124">
        <v>82.313882000000007</v>
      </c>
      <c r="O287" s="130">
        <v>2</v>
      </c>
    </row>
    <row r="288" spans="2:15" ht="15" customHeight="1" x14ac:dyDescent="0.25">
      <c r="B288" s="123">
        <v>211</v>
      </c>
      <c r="C288" s="131" t="s">
        <v>477</v>
      </c>
      <c r="D288" s="124" t="s">
        <v>471</v>
      </c>
      <c r="E288" s="126">
        <v>1</v>
      </c>
      <c r="F288" s="126">
        <v>55</v>
      </c>
      <c r="G288" s="126">
        <v>50</v>
      </c>
      <c r="H288" s="126">
        <v>1.5</v>
      </c>
      <c r="I288" s="127">
        <v>7.15</v>
      </c>
      <c r="J288" s="127">
        <v>6.4349999999999996</v>
      </c>
      <c r="K288" s="128">
        <v>3334.1968911917097</v>
      </c>
      <c r="L288" s="124">
        <v>1.5</v>
      </c>
      <c r="M288" s="124">
        <v>22.320174999999999</v>
      </c>
      <c r="N288" s="124">
        <v>82.314143000000001</v>
      </c>
      <c r="O288" s="130">
        <v>3</v>
      </c>
    </row>
    <row r="289" spans="2:15" ht="15" customHeight="1" x14ac:dyDescent="0.25">
      <c r="B289" s="123">
        <v>212</v>
      </c>
      <c r="C289" s="131" t="s">
        <v>340</v>
      </c>
      <c r="D289" s="124" t="s">
        <v>472</v>
      </c>
      <c r="E289" s="126">
        <v>1</v>
      </c>
      <c r="F289" s="126">
        <v>20</v>
      </c>
      <c r="G289" s="126">
        <v>20</v>
      </c>
      <c r="H289" s="126">
        <v>3</v>
      </c>
      <c r="I289" s="127">
        <v>1.5039</v>
      </c>
      <c r="J289" s="127">
        <v>1.35351</v>
      </c>
      <c r="K289" s="128">
        <v>701.30051813471505</v>
      </c>
      <c r="L289" s="129">
        <v>1.5</v>
      </c>
      <c r="M289" s="124">
        <v>22.318397999999998</v>
      </c>
      <c r="N289" s="124">
        <v>82.314064999999999</v>
      </c>
      <c r="O289" s="130">
        <v>2</v>
      </c>
    </row>
    <row r="290" spans="2:15" ht="15" customHeight="1" x14ac:dyDescent="0.25">
      <c r="B290" s="123">
        <v>213</v>
      </c>
      <c r="C290" s="131" t="s">
        <v>477</v>
      </c>
      <c r="D290" s="124" t="s">
        <v>473</v>
      </c>
      <c r="E290" s="126">
        <v>1</v>
      </c>
      <c r="F290" s="126">
        <v>55</v>
      </c>
      <c r="G290" s="126">
        <v>50</v>
      </c>
      <c r="H290" s="126">
        <v>1.5</v>
      </c>
      <c r="I290" s="127">
        <v>5.9120999999999997</v>
      </c>
      <c r="J290" s="127">
        <v>5.3208899999999995</v>
      </c>
      <c r="K290" s="128">
        <v>2756.9378238341965</v>
      </c>
      <c r="L290" s="124">
        <v>1.5</v>
      </c>
      <c r="M290" s="124">
        <v>22.303241</v>
      </c>
      <c r="N290" s="124">
        <v>82.300211000000004</v>
      </c>
      <c r="O290" s="130">
        <v>3</v>
      </c>
    </row>
    <row r="291" spans="2:15" ht="15" customHeight="1" x14ac:dyDescent="0.25">
      <c r="B291" s="123">
        <v>214</v>
      </c>
      <c r="C291" s="131" t="s">
        <v>478</v>
      </c>
      <c r="D291" s="124" t="s">
        <v>474</v>
      </c>
      <c r="E291" s="126">
        <v>1</v>
      </c>
      <c r="F291" s="126">
        <v>55</v>
      </c>
      <c r="G291" s="126">
        <v>50</v>
      </c>
      <c r="H291" s="126">
        <v>3</v>
      </c>
      <c r="I291" s="127">
        <v>9.2812999999999999</v>
      </c>
      <c r="J291" s="127">
        <v>8.3531700000000004</v>
      </c>
      <c r="K291" s="128">
        <v>4328.0673575129531</v>
      </c>
      <c r="L291" s="114">
        <v>12.37</v>
      </c>
      <c r="M291" s="124">
        <v>22.304801000000001</v>
      </c>
      <c r="N291" s="124">
        <v>82.300180999999995</v>
      </c>
      <c r="O291" s="130">
        <v>4</v>
      </c>
    </row>
    <row r="292" spans="2:15" ht="15" customHeight="1" x14ac:dyDescent="0.25">
      <c r="B292" s="123">
        <v>215</v>
      </c>
      <c r="C292" s="131" t="s">
        <v>340</v>
      </c>
      <c r="D292" s="124" t="s">
        <v>475</v>
      </c>
      <c r="E292" s="126">
        <v>1</v>
      </c>
      <c r="F292" s="126">
        <v>20</v>
      </c>
      <c r="G292" s="126">
        <v>20</v>
      </c>
      <c r="H292" s="126">
        <v>3</v>
      </c>
      <c r="I292" s="127">
        <v>1.42</v>
      </c>
      <c r="J292" s="127">
        <v>1.278</v>
      </c>
      <c r="K292" s="128">
        <v>662.1761658031088</v>
      </c>
      <c r="L292" s="129">
        <v>1.5</v>
      </c>
      <c r="M292" s="124">
        <v>22.309925</v>
      </c>
      <c r="N292" s="124">
        <v>82.313766999999999</v>
      </c>
      <c r="O292" s="130">
        <v>2</v>
      </c>
    </row>
    <row r="293" spans="2:15" ht="15" customHeight="1" x14ac:dyDescent="0.25">
      <c r="B293" s="123">
        <v>216</v>
      </c>
      <c r="C293" s="131" t="s">
        <v>340</v>
      </c>
      <c r="D293" s="124" t="s">
        <v>476</v>
      </c>
      <c r="E293" s="126">
        <v>1</v>
      </c>
      <c r="F293" s="126">
        <v>20</v>
      </c>
      <c r="G293" s="126">
        <v>20</v>
      </c>
      <c r="H293" s="126">
        <v>3</v>
      </c>
      <c r="I293" s="127">
        <v>2.1</v>
      </c>
      <c r="J293" s="127">
        <v>1.89</v>
      </c>
      <c r="K293" s="128">
        <v>979.27461139896366</v>
      </c>
      <c r="L293" s="129">
        <v>1.5</v>
      </c>
      <c r="M293" s="124">
        <v>22.302123000000002</v>
      </c>
      <c r="N293" s="124">
        <v>82.307566600000001</v>
      </c>
      <c r="O293" s="130">
        <v>2</v>
      </c>
    </row>
    <row r="294" spans="2:15" s="99" customFormat="1" ht="15" customHeight="1" thickBot="1" x14ac:dyDescent="0.35">
      <c r="B294" s="155" t="s">
        <v>251</v>
      </c>
      <c r="C294" s="156"/>
      <c r="D294" s="157"/>
      <c r="E294" s="119">
        <f>SUM(E78:E293)</f>
        <v>216</v>
      </c>
      <c r="F294" s="117"/>
      <c r="G294" s="117"/>
      <c r="H294" s="117"/>
      <c r="I294" s="120">
        <f>SUM(I78:I286)</f>
        <v>142.60299999999989</v>
      </c>
      <c r="J294" s="120">
        <f>SUM(J78:J286)</f>
        <v>88.629259999999704</v>
      </c>
      <c r="K294" s="121">
        <f>SUM(K78:K286)</f>
        <v>41594.768421052468</v>
      </c>
      <c r="L294" s="122">
        <f>SUM(L78:L286)</f>
        <v>95.612000000000066</v>
      </c>
      <c r="M294" s="118"/>
      <c r="N294" s="118"/>
      <c r="O294" s="120">
        <f>SUM(O78:O293)</f>
        <v>249</v>
      </c>
    </row>
    <row r="295" spans="2:15" x14ac:dyDescent="0.2">
      <c r="E295" s="1"/>
      <c r="I295" s="1"/>
      <c r="J295" s="1"/>
      <c r="K295" s="1"/>
      <c r="L295" s="1"/>
      <c r="O295" s="1"/>
    </row>
  </sheetData>
  <autoFilter ref="B75:O294">
    <filterColumn colId="4" showButton="0"/>
    <filterColumn colId="5" showButton="0"/>
  </autoFilter>
  <mergeCells count="20">
    <mergeCell ref="R7:S7"/>
    <mergeCell ref="I16:L16"/>
    <mergeCell ref="D74:O74"/>
    <mergeCell ref="E3:L3"/>
    <mergeCell ref="B294:D294"/>
    <mergeCell ref="E5:O5"/>
    <mergeCell ref="B1:O1"/>
    <mergeCell ref="I18:L18"/>
    <mergeCell ref="E9:L9"/>
    <mergeCell ref="B77:O77"/>
    <mergeCell ref="B75:B76"/>
    <mergeCell ref="C75:C76"/>
    <mergeCell ref="D75:D76"/>
    <mergeCell ref="E75:E76"/>
    <mergeCell ref="F75:H75"/>
    <mergeCell ref="E6:K6"/>
    <mergeCell ref="E7:K7"/>
    <mergeCell ref="E8:K8"/>
    <mergeCell ref="O75:O76"/>
    <mergeCell ref="M76:N76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62" t="s">
        <v>252</v>
      </c>
      <c r="B1" s="162"/>
      <c r="C1" s="162"/>
      <c r="D1" s="162"/>
      <c r="E1" s="162"/>
      <c r="F1" s="162"/>
      <c r="G1" s="68" t="s">
        <v>253</v>
      </c>
    </row>
    <row r="2" spans="1:7" x14ac:dyDescent="0.25">
      <c r="A2" s="161" t="s">
        <v>47</v>
      </c>
      <c r="B2" s="161"/>
      <c r="C2" s="161"/>
      <c r="D2" s="161"/>
      <c r="E2" s="161"/>
      <c r="F2" s="161"/>
      <c r="G2" s="161"/>
    </row>
    <row r="3" spans="1:7" x14ac:dyDescent="0.25">
      <c r="A3" s="69" t="s">
        <v>48</v>
      </c>
      <c r="B3" s="160">
        <v>302</v>
      </c>
      <c r="C3" s="160"/>
      <c r="D3" s="160"/>
      <c r="E3" s="160"/>
      <c r="F3" s="160"/>
      <c r="G3" s="160"/>
    </row>
    <row r="4" spans="1:7" x14ac:dyDescent="0.25">
      <c r="A4" s="69" t="s">
        <v>49</v>
      </c>
      <c r="B4" s="163">
        <v>1445</v>
      </c>
      <c r="C4" s="163"/>
      <c r="D4" s="163"/>
      <c r="E4" s="163"/>
      <c r="F4" s="163"/>
      <c r="G4" s="163"/>
    </row>
    <row r="5" spans="1:7" x14ac:dyDescent="0.25">
      <c r="A5" s="69" t="s">
        <v>50</v>
      </c>
      <c r="B5" s="160">
        <v>291</v>
      </c>
      <c r="C5" s="160"/>
      <c r="D5" s="160"/>
      <c r="E5" s="160"/>
      <c r="F5" s="160"/>
      <c r="G5" s="160"/>
    </row>
    <row r="6" spans="1:7" x14ac:dyDescent="0.25">
      <c r="A6" s="69" t="s">
        <v>51</v>
      </c>
      <c r="B6" s="163">
        <v>1329</v>
      </c>
      <c r="C6" s="163"/>
      <c r="D6" s="163"/>
      <c r="E6" s="163"/>
      <c r="F6" s="163"/>
      <c r="G6" s="163"/>
    </row>
    <row r="7" spans="1:7" x14ac:dyDescent="0.25">
      <c r="A7" s="69" t="s">
        <v>52</v>
      </c>
      <c r="B7" s="160">
        <v>1.05</v>
      </c>
      <c r="C7" s="160"/>
      <c r="D7" s="160"/>
      <c r="E7" s="160"/>
      <c r="F7" s="160"/>
      <c r="G7" s="160"/>
    </row>
    <row r="8" spans="1:7" x14ac:dyDescent="0.25">
      <c r="A8" s="69" t="s">
        <v>53</v>
      </c>
      <c r="B8" s="160">
        <v>65.459999999999994</v>
      </c>
      <c r="C8" s="160"/>
      <c r="D8" s="160"/>
      <c r="E8" s="160"/>
      <c r="F8" s="160"/>
      <c r="G8" s="160"/>
    </row>
    <row r="9" spans="1:7" ht="21" x14ac:dyDescent="0.25">
      <c r="A9" s="70" t="s">
        <v>54</v>
      </c>
      <c r="B9" s="71" t="s">
        <v>55</v>
      </c>
      <c r="C9" s="71" t="s">
        <v>56</v>
      </c>
      <c r="D9" s="71" t="s">
        <v>57</v>
      </c>
      <c r="E9" s="71" t="s">
        <v>58</v>
      </c>
      <c r="F9" s="71" t="s">
        <v>59</v>
      </c>
      <c r="G9" s="72" t="s">
        <v>60</v>
      </c>
    </row>
    <row r="10" spans="1:7" x14ac:dyDescent="0.25">
      <c r="A10" s="69" t="s">
        <v>61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4"/>
    </row>
    <row r="11" spans="1:7" x14ac:dyDescent="0.25">
      <c r="A11" s="69" t="s">
        <v>62</v>
      </c>
      <c r="B11" s="75">
        <v>9390</v>
      </c>
      <c r="C11" s="75">
        <v>37789</v>
      </c>
      <c r="D11" s="75">
        <v>32713</v>
      </c>
      <c r="E11" s="75">
        <v>34769</v>
      </c>
      <c r="F11" s="75">
        <v>15342</v>
      </c>
      <c r="G11" s="74"/>
    </row>
    <row r="12" spans="1:7" x14ac:dyDescent="0.25">
      <c r="A12" s="69" t="s">
        <v>63</v>
      </c>
      <c r="B12" s="73">
        <v>0</v>
      </c>
      <c r="C12" s="73">
        <v>0</v>
      </c>
      <c r="D12" s="73">
        <v>0</v>
      </c>
      <c r="E12" s="73">
        <v>0</v>
      </c>
      <c r="F12" s="73">
        <v>0</v>
      </c>
      <c r="G12" s="67"/>
    </row>
    <row r="13" spans="1:7" x14ac:dyDescent="0.25">
      <c r="A13" s="69" t="s">
        <v>64</v>
      </c>
      <c r="B13" s="73">
        <v>0</v>
      </c>
      <c r="C13" s="73"/>
      <c r="D13" s="73"/>
      <c r="E13" s="73"/>
      <c r="F13" s="73"/>
      <c r="G13" s="74"/>
    </row>
    <row r="14" spans="1:7" x14ac:dyDescent="0.25">
      <c r="A14" s="69" t="s">
        <v>65</v>
      </c>
      <c r="B14" s="73">
        <v>1.66</v>
      </c>
      <c r="C14" s="73">
        <v>1.37</v>
      </c>
      <c r="D14" s="73">
        <v>1.1299999999999999</v>
      </c>
      <c r="E14" s="73">
        <v>0.89</v>
      </c>
      <c r="F14" s="73">
        <v>1.1000000000000001</v>
      </c>
      <c r="G14" s="67"/>
    </row>
    <row r="15" spans="1:7" x14ac:dyDescent="0.25">
      <c r="A15" s="69" t="s">
        <v>66</v>
      </c>
      <c r="B15" s="73">
        <v>54.1</v>
      </c>
      <c r="C15" s="73">
        <v>50.59</v>
      </c>
      <c r="D15" s="73">
        <v>53.89</v>
      </c>
      <c r="E15" s="73">
        <v>51.82</v>
      </c>
      <c r="F15" s="73">
        <v>44.81</v>
      </c>
      <c r="G15" s="67"/>
    </row>
    <row r="16" spans="1:7" x14ac:dyDescent="0.25">
      <c r="A16" s="69" t="s">
        <v>67</v>
      </c>
      <c r="B16" s="73">
        <v>47.74</v>
      </c>
      <c r="C16" s="73">
        <v>48.15</v>
      </c>
      <c r="D16" s="73">
        <v>47.82</v>
      </c>
      <c r="E16" s="73">
        <v>51.61</v>
      </c>
      <c r="F16" s="73">
        <v>51.3</v>
      </c>
      <c r="G16" s="67"/>
    </row>
    <row r="17" spans="1:7" x14ac:dyDescent="0.25">
      <c r="A17" s="69" t="s">
        <v>68</v>
      </c>
      <c r="B17" s="73">
        <v>42.49</v>
      </c>
      <c r="C17" s="73">
        <v>133.06</v>
      </c>
      <c r="D17" s="73">
        <v>115.19</v>
      </c>
      <c r="E17" s="73">
        <v>124.18</v>
      </c>
      <c r="F17" s="73">
        <v>57.25</v>
      </c>
      <c r="G17" s="67"/>
    </row>
    <row r="18" spans="1:7" x14ac:dyDescent="0.25">
      <c r="A18" s="69" t="s">
        <v>69</v>
      </c>
      <c r="B18" s="73">
        <v>189.85</v>
      </c>
      <c r="C18" s="73">
        <v>175.93</v>
      </c>
      <c r="D18" s="73">
        <v>174</v>
      </c>
      <c r="E18" s="73">
        <v>172</v>
      </c>
      <c r="F18" s="73">
        <v>167</v>
      </c>
      <c r="G18" s="67"/>
    </row>
    <row r="19" spans="1:7" x14ac:dyDescent="0.25">
      <c r="A19" s="69" t="s">
        <v>70</v>
      </c>
      <c r="B19" s="73">
        <v>0</v>
      </c>
      <c r="C19" s="73">
        <v>233</v>
      </c>
      <c r="D19" s="73">
        <v>204</v>
      </c>
      <c r="E19" s="73">
        <v>198</v>
      </c>
      <c r="F19" s="73">
        <v>23</v>
      </c>
      <c r="G19" s="67"/>
    </row>
    <row r="20" spans="1:7" x14ac:dyDescent="0.25">
      <c r="A20" s="69" t="s">
        <v>71</v>
      </c>
      <c r="B20" s="73">
        <v>221</v>
      </c>
      <c r="C20" s="73">
        <v>284</v>
      </c>
      <c r="D20" s="73">
        <v>284</v>
      </c>
      <c r="E20" s="73">
        <v>280</v>
      </c>
      <c r="F20" s="73">
        <v>268</v>
      </c>
      <c r="G20" s="74"/>
    </row>
    <row r="21" spans="1:7" x14ac:dyDescent="0.25">
      <c r="A21" s="69" t="s">
        <v>72</v>
      </c>
      <c r="B21" s="73">
        <v>455</v>
      </c>
      <c r="C21" s="73">
        <v>627</v>
      </c>
      <c r="D21" s="73">
        <v>617</v>
      </c>
      <c r="E21" s="73">
        <v>606</v>
      </c>
      <c r="F21" s="73">
        <v>555</v>
      </c>
      <c r="G21" s="74"/>
    </row>
    <row r="22" spans="1:7" x14ac:dyDescent="0.25">
      <c r="A22" s="69" t="s">
        <v>73</v>
      </c>
      <c r="B22" s="73">
        <v>1</v>
      </c>
      <c r="C22" s="73">
        <v>4</v>
      </c>
      <c r="D22" s="73">
        <v>0</v>
      </c>
      <c r="E22" s="73">
        <v>1</v>
      </c>
      <c r="F22" s="73">
        <v>0</v>
      </c>
      <c r="G22" s="67"/>
    </row>
    <row r="23" spans="1:7" x14ac:dyDescent="0.25">
      <c r="A23" s="161" t="s">
        <v>74</v>
      </c>
      <c r="B23" s="161"/>
      <c r="C23" s="161"/>
      <c r="D23" s="161"/>
      <c r="E23" s="161"/>
      <c r="F23" s="161"/>
      <c r="G23" s="161"/>
    </row>
    <row r="24" spans="1:7" x14ac:dyDescent="0.25">
      <c r="A24" s="69" t="s">
        <v>75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67"/>
    </row>
    <row r="25" spans="1:7" x14ac:dyDescent="0.25">
      <c r="A25" s="69" t="s">
        <v>76</v>
      </c>
      <c r="B25" s="73">
        <v>47</v>
      </c>
      <c r="C25" s="73">
        <v>75</v>
      </c>
      <c r="D25" s="73">
        <v>117</v>
      </c>
      <c r="E25" s="73">
        <v>85</v>
      </c>
      <c r="F25" s="73">
        <v>80</v>
      </c>
      <c r="G25" s="74"/>
    </row>
    <row r="26" spans="1:7" x14ac:dyDescent="0.25">
      <c r="A26" s="69" t="s">
        <v>77</v>
      </c>
      <c r="B26" s="73">
        <v>19</v>
      </c>
      <c r="C26" s="73">
        <v>41</v>
      </c>
      <c r="D26" s="73">
        <v>42</v>
      </c>
      <c r="E26" s="73">
        <v>44</v>
      </c>
      <c r="F26" s="73">
        <v>41</v>
      </c>
      <c r="G26" s="74"/>
    </row>
    <row r="27" spans="1:7" x14ac:dyDescent="0.25">
      <c r="A27" s="69" t="s">
        <v>78</v>
      </c>
      <c r="B27" s="73">
        <v>28</v>
      </c>
      <c r="C27" s="73">
        <v>34</v>
      </c>
      <c r="D27" s="73">
        <v>75</v>
      </c>
      <c r="E27" s="73">
        <v>41</v>
      </c>
      <c r="F27" s="73">
        <v>39</v>
      </c>
      <c r="G27" s="67"/>
    </row>
    <row r="28" spans="1:7" x14ac:dyDescent="0.25">
      <c r="A28" s="69" t="s">
        <v>79</v>
      </c>
      <c r="B28" s="73">
        <v>83.17</v>
      </c>
      <c r="C28" s="73">
        <v>85.02</v>
      </c>
      <c r="D28" s="73">
        <v>77.45</v>
      </c>
      <c r="E28" s="73">
        <v>86.74</v>
      </c>
      <c r="F28" s="73">
        <v>69.31</v>
      </c>
      <c r="G28" s="67"/>
    </row>
    <row r="29" spans="1:7" x14ac:dyDescent="0.25">
      <c r="A29" s="69" t="s">
        <v>80</v>
      </c>
      <c r="B29" s="73">
        <v>85.11</v>
      </c>
      <c r="C29" s="73">
        <v>90.67</v>
      </c>
      <c r="D29" s="73">
        <v>94.02</v>
      </c>
      <c r="E29" s="73">
        <v>82.35</v>
      </c>
      <c r="F29" s="73">
        <v>80</v>
      </c>
      <c r="G29" s="67"/>
    </row>
    <row r="30" spans="1:7" x14ac:dyDescent="0.25">
      <c r="A30" s="161" t="s">
        <v>81</v>
      </c>
      <c r="B30" s="161"/>
      <c r="C30" s="161"/>
      <c r="D30" s="161"/>
      <c r="E30" s="161"/>
      <c r="F30" s="161"/>
      <c r="G30" s="161"/>
    </row>
    <row r="31" spans="1:7" x14ac:dyDescent="0.25">
      <c r="A31" s="69" t="s">
        <v>82</v>
      </c>
      <c r="B31" s="73">
        <v>33.78</v>
      </c>
      <c r="C31" s="73">
        <v>70.989999999999995</v>
      </c>
      <c r="D31" s="73">
        <v>62.08</v>
      </c>
      <c r="E31" s="73">
        <v>68.25</v>
      </c>
      <c r="F31" s="73">
        <v>28.57</v>
      </c>
      <c r="G31" s="67"/>
    </row>
    <row r="32" spans="1:7" x14ac:dyDescent="0.25">
      <c r="A32" s="69" t="s">
        <v>83</v>
      </c>
      <c r="B32" s="73">
        <v>25.31</v>
      </c>
      <c r="C32" s="73">
        <v>60.5</v>
      </c>
      <c r="D32" s="73">
        <v>55.2</v>
      </c>
      <c r="E32" s="73">
        <v>59.49</v>
      </c>
      <c r="F32" s="73">
        <v>24.23</v>
      </c>
      <c r="G32" s="67"/>
    </row>
    <row r="33" spans="1:7" x14ac:dyDescent="0.25">
      <c r="A33" s="69" t="s">
        <v>84</v>
      </c>
      <c r="B33" s="73">
        <v>8.2799999999999994</v>
      </c>
      <c r="C33" s="73">
        <v>9.83</v>
      </c>
      <c r="D33" s="73">
        <v>6.08</v>
      </c>
      <c r="E33" s="73">
        <v>7.78</v>
      </c>
      <c r="F33" s="73">
        <v>3.46</v>
      </c>
      <c r="G33" s="67"/>
    </row>
    <row r="34" spans="1:7" x14ac:dyDescent="0.25">
      <c r="A34" s="69" t="s">
        <v>85</v>
      </c>
      <c r="B34" s="73">
        <v>24.65</v>
      </c>
      <c r="C34" s="73">
        <v>13.98</v>
      </c>
      <c r="D34" s="73">
        <v>9.92</v>
      </c>
      <c r="E34" s="73">
        <v>11.56</v>
      </c>
      <c r="F34" s="73">
        <v>12.51</v>
      </c>
      <c r="G34" s="67"/>
    </row>
    <row r="35" spans="1:7" x14ac:dyDescent="0.25">
      <c r="A35" s="69" t="s">
        <v>86</v>
      </c>
      <c r="B35" s="73">
        <v>0.18</v>
      </c>
      <c r="C35" s="73">
        <v>0.66</v>
      </c>
      <c r="D35" s="73">
        <v>0.8</v>
      </c>
      <c r="E35" s="73">
        <v>0.98</v>
      </c>
      <c r="F35" s="73">
        <v>0.88</v>
      </c>
      <c r="G35" s="67"/>
    </row>
    <row r="36" spans="1:7" x14ac:dyDescent="0.25">
      <c r="A36" s="69" t="s">
        <v>87</v>
      </c>
      <c r="B36" s="73">
        <v>0.53</v>
      </c>
      <c r="C36" s="73">
        <v>0.93</v>
      </c>
      <c r="D36" s="73">
        <v>1.29</v>
      </c>
      <c r="E36" s="73">
        <v>1.44</v>
      </c>
      <c r="F36" s="73">
        <v>3.08</v>
      </c>
      <c r="G36" s="67"/>
    </row>
    <row r="37" spans="1:7" x14ac:dyDescent="0.25">
      <c r="A37" s="69" t="s">
        <v>88</v>
      </c>
      <c r="B37" s="73">
        <v>193.08</v>
      </c>
      <c r="C37" s="73">
        <v>202</v>
      </c>
      <c r="D37" s="73">
        <v>176.44</v>
      </c>
      <c r="E37" s="73">
        <v>195.03</v>
      </c>
      <c r="F37" s="73">
        <v>178.38</v>
      </c>
      <c r="G37" s="67"/>
    </row>
    <row r="38" spans="1:7" x14ac:dyDescent="0.25">
      <c r="A38" s="69" t="s">
        <v>89</v>
      </c>
      <c r="B38" s="73">
        <v>100</v>
      </c>
      <c r="C38" s="73">
        <v>100</v>
      </c>
      <c r="D38" s="73">
        <v>99.98</v>
      </c>
      <c r="E38" s="73">
        <v>99.73</v>
      </c>
      <c r="F38" s="73">
        <v>100</v>
      </c>
      <c r="G38" s="67"/>
    </row>
    <row r="39" spans="1:7" x14ac:dyDescent="0.25">
      <c r="A39" s="69" t="s">
        <v>90</v>
      </c>
      <c r="B39" s="73">
        <v>100</v>
      </c>
      <c r="C39" s="73">
        <v>79.31</v>
      </c>
      <c r="D39" s="73">
        <v>90.55</v>
      </c>
      <c r="E39" s="73">
        <v>100</v>
      </c>
      <c r="F39" s="73">
        <v>45.71</v>
      </c>
      <c r="G39" s="73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7" customWidth="1"/>
    <col min="2" max="2" width="13.7109375" style="57" customWidth="1"/>
    <col min="3" max="3" width="27" style="86" customWidth="1"/>
    <col min="4" max="4" width="16.28515625" style="57" customWidth="1"/>
    <col min="5" max="6" width="9.140625" style="57"/>
    <col min="7" max="7" width="10.7109375" style="57" customWidth="1"/>
    <col min="8" max="8" width="11.7109375" style="57" customWidth="1"/>
    <col min="9" max="9" width="15.7109375" style="57" customWidth="1"/>
    <col min="10" max="10" width="15.28515625" style="57" customWidth="1"/>
    <col min="11" max="11" width="13.85546875" customWidth="1"/>
    <col min="12" max="12" width="16.85546875" style="90" customWidth="1"/>
    <col min="13" max="16384" width="9.140625" style="57"/>
  </cols>
  <sheetData>
    <row r="1" spans="1:11" ht="23.25" customHeight="1" x14ac:dyDescent="0.35">
      <c r="A1" s="167" t="s">
        <v>277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s="81" customFormat="1" ht="48" customHeight="1" x14ac:dyDescent="0.25">
      <c r="A2" s="82" t="s">
        <v>244</v>
      </c>
      <c r="B2" s="82" t="s">
        <v>245</v>
      </c>
      <c r="C2" s="87" t="s">
        <v>246</v>
      </c>
      <c r="D2" s="82"/>
      <c r="E2" s="82" t="s">
        <v>241</v>
      </c>
      <c r="F2" s="82" t="s">
        <v>242</v>
      </c>
      <c r="G2" s="82" t="s">
        <v>243</v>
      </c>
      <c r="H2" s="82" t="s">
        <v>278</v>
      </c>
      <c r="I2" s="82" t="s">
        <v>283</v>
      </c>
      <c r="J2" s="82" t="s">
        <v>272</v>
      </c>
      <c r="K2" s="82" t="s">
        <v>247</v>
      </c>
    </row>
    <row r="3" spans="1:11" s="81" customFormat="1" ht="16.5" customHeight="1" x14ac:dyDescent="0.25">
      <c r="A3" s="82"/>
      <c r="B3" s="82"/>
      <c r="C3" s="87"/>
      <c r="D3" s="82" t="s">
        <v>284</v>
      </c>
      <c r="E3" s="82" t="s">
        <v>279</v>
      </c>
      <c r="F3" s="82" t="s">
        <v>279</v>
      </c>
      <c r="G3" s="82" t="s">
        <v>279</v>
      </c>
      <c r="H3" s="82" t="s">
        <v>280</v>
      </c>
      <c r="I3" s="82" t="s">
        <v>281</v>
      </c>
      <c r="J3" s="82" t="s">
        <v>282</v>
      </c>
      <c r="K3" s="82" t="s">
        <v>282</v>
      </c>
    </row>
    <row r="4" spans="1:11" ht="15" customHeight="1" x14ac:dyDescent="0.25">
      <c r="A4" s="59">
        <v>1</v>
      </c>
      <c r="B4" s="59" t="s">
        <v>184</v>
      </c>
      <c r="C4" s="83" t="s">
        <v>119</v>
      </c>
      <c r="D4" s="60" t="s">
        <v>185</v>
      </c>
      <c r="E4" s="57">
        <v>25</v>
      </c>
      <c r="F4" s="57">
        <v>25</v>
      </c>
      <c r="G4" s="57">
        <v>3</v>
      </c>
      <c r="H4" s="88">
        <f t="shared" ref="H4:H35" si="0">(E4+(E4-(2*G4*0.1)*(G4/0.3-1)))/2*(F4+(F4-(2*G4*0.1)*(G4/0.3-1)))/2*G4</f>
        <v>1491.8700000000001</v>
      </c>
      <c r="I4" s="88">
        <f>0.75*(H4/0.15)/10000</f>
        <v>0.74593500000000001</v>
      </c>
      <c r="J4" s="58">
        <f>I4*2</f>
        <v>1.49187</v>
      </c>
      <c r="K4" s="58">
        <f>+J4+I4</f>
        <v>2.2378049999999998</v>
      </c>
    </row>
    <row r="5" spans="1:11" ht="15" customHeight="1" x14ac:dyDescent="0.25">
      <c r="A5" s="59">
        <v>2</v>
      </c>
      <c r="B5" s="59" t="s">
        <v>184</v>
      </c>
      <c r="C5" s="83" t="s">
        <v>120</v>
      </c>
      <c r="D5" s="60" t="s">
        <v>187</v>
      </c>
      <c r="E5" s="80">
        <v>40</v>
      </c>
      <c r="F5" s="80">
        <v>40</v>
      </c>
      <c r="G5" s="57">
        <v>3</v>
      </c>
      <c r="H5" s="88">
        <f t="shared" si="0"/>
        <v>4173.869999999999</v>
      </c>
      <c r="I5" s="88">
        <f t="shared" ref="I5:I68" si="1">0.75*(H5/0.15)/10000</f>
        <v>2.086935</v>
      </c>
      <c r="J5" s="58">
        <f t="shared" ref="J5:J68" si="2">I5*2</f>
        <v>4.17387</v>
      </c>
      <c r="K5" s="58">
        <f t="shared" ref="K5:K68" si="3">+J5+I5</f>
        <v>6.2608049999999995</v>
      </c>
    </row>
    <row r="6" spans="1:11" x14ac:dyDescent="0.25">
      <c r="A6" s="59">
        <v>3</v>
      </c>
      <c r="B6" s="59" t="s">
        <v>184</v>
      </c>
      <c r="C6" s="83" t="s">
        <v>121</v>
      </c>
      <c r="D6" s="60" t="s">
        <v>186</v>
      </c>
      <c r="E6" s="57">
        <v>30</v>
      </c>
      <c r="F6" s="57">
        <v>30</v>
      </c>
      <c r="G6" s="57">
        <v>3</v>
      </c>
      <c r="H6" s="88">
        <f t="shared" si="0"/>
        <v>2235.8700000000003</v>
      </c>
      <c r="I6" s="88">
        <f t="shared" si="1"/>
        <v>1.1179350000000001</v>
      </c>
      <c r="J6" s="58">
        <f t="shared" si="2"/>
        <v>2.2358700000000002</v>
      </c>
      <c r="K6" s="58">
        <f t="shared" si="3"/>
        <v>3.3538050000000004</v>
      </c>
    </row>
    <row r="7" spans="1:11" x14ac:dyDescent="0.25">
      <c r="A7" s="59">
        <v>4</v>
      </c>
      <c r="B7" s="59" t="s">
        <v>184</v>
      </c>
      <c r="C7" s="83" t="s">
        <v>121</v>
      </c>
      <c r="D7" s="60" t="s">
        <v>185</v>
      </c>
      <c r="E7" s="57">
        <v>23</v>
      </c>
      <c r="F7" s="57">
        <v>23</v>
      </c>
      <c r="G7" s="57">
        <v>3</v>
      </c>
      <c r="H7" s="88">
        <f t="shared" si="0"/>
        <v>1236.27</v>
      </c>
      <c r="I7" s="88">
        <f t="shared" si="1"/>
        <v>0.61813499999999999</v>
      </c>
      <c r="J7" s="58">
        <f t="shared" si="2"/>
        <v>1.23627</v>
      </c>
      <c r="K7" s="58">
        <f t="shared" si="3"/>
        <v>1.8544049999999999</v>
      </c>
    </row>
    <row r="8" spans="1:11" x14ac:dyDescent="0.25">
      <c r="A8" s="59">
        <v>5</v>
      </c>
      <c r="B8" s="59" t="s">
        <v>184</v>
      </c>
      <c r="C8" s="83" t="s">
        <v>122</v>
      </c>
      <c r="D8" s="60" t="s">
        <v>187</v>
      </c>
      <c r="E8" s="57">
        <v>40</v>
      </c>
      <c r="F8" s="57">
        <v>40</v>
      </c>
      <c r="G8" s="57">
        <v>3</v>
      </c>
      <c r="H8" s="88">
        <f t="shared" si="0"/>
        <v>4173.869999999999</v>
      </c>
      <c r="I8" s="88">
        <f t="shared" si="1"/>
        <v>2.086935</v>
      </c>
      <c r="J8" s="58">
        <f t="shared" si="2"/>
        <v>4.17387</v>
      </c>
      <c r="K8" s="58">
        <f t="shared" si="3"/>
        <v>6.2608049999999995</v>
      </c>
    </row>
    <row r="9" spans="1:11" x14ac:dyDescent="0.25">
      <c r="A9" s="59">
        <v>6</v>
      </c>
      <c r="B9" s="59" t="s">
        <v>184</v>
      </c>
      <c r="C9" s="83" t="s">
        <v>120</v>
      </c>
      <c r="D9" s="60" t="s">
        <v>186</v>
      </c>
      <c r="E9" s="57">
        <v>30</v>
      </c>
      <c r="F9" s="57">
        <v>30</v>
      </c>
      <c r="G9" s="57">
        <v>3</v>
      </c>
      <c r="H9" s="88">
        <f t="shared" si="0"/>
        <v>2235.8700000000003</v>
      </c>
      <c r="I9" s="88">
        <f t="shared" si="1"/>
        <v>1.1179350000000001</v>
      </c>
      <c r="J9" s="58">
        <f t="shared" si="2"/>
        <v>2.2358700000000002</v>
      </c>
      <c r="K9" s="58">
        <f t="shared" si="3"/>
        <v>3.3538050000000004</v>
      </c>
    </row>
    <row r="10" spans="1:11" x14ac:dyDescent="0.25">
      <c r="A10" s="59">
        <v>7</v>
      </c>
      <c r="B10" s="59" t="s">
        <v>184</v>
      </c>
      <c r="C10" s="83" t="s">
        <v>123</v>
      </c>
      <c r="D10" s="60" t="s">
        <v>185</v>
      </c>
      <c r="E10" s="57">
        <v>23</v>
      </c>
      <c r="F10" s="57">
        <v>23</v>
      </c>
      <c r="G10" s="57">
        <v>3</v>
      </c>
      <c r="H10" s="88">
        <f t="shared" si="0"/>
        <v>1236.27</v>
      </c>
      <c r="I10" s="88">
        <f t="shared" si="1"/>
        <v>0.61813499999999999</v>
      </c>
      <c r="J10" s="58">
        <f t="shared" si="2"/>
        <v>1.23627</v>
      </c>
      <c r="K10" s="58">
        <f t="shared" si="3"/>
        <v>1.8544049999999999</v>
      </c>
    </row>
    <row r="11" spans="1:11" x14ac:dyDescent="0.25">
      <c r="A11" s="59">
        <v>8</v>
      </c>
      <c r="B11" s="59" t="s">
        <v>184</v>
      </c>
      <c r="C11" s="83" t="s">
        <v>124</v>
      </c>
      <c r="D11" s="60" t="s">
        <v>186</v>
      </c>
      <c r="E11" s="57">
        <v>30</v>
      </c>
      <c r="F11" s="57">
        <v>30</v>
      </c>
      <c r="G11" s="57">
        <v>3</v>
      </c>
      <c r="H11" s="88">
        <f t="shared" si="0"/>
        <v>2235.8700000000003</v>
      </c>
      <c r="I11" s="88">
        <f t="shared" si="1"/>
        <v>1.1179350000000001</v>
      </c>
      <c r="J11" s="58">
        <f t="shared" si="2"/>
        <v>2.2358700000000002</v>
      </c>
      <c r="K11" s="58">
        <f t="shared" si="3"/>
        <v>3.3538050000000004</v>
      </c>
    </row>
    <row r="12" spans="1:11" x14ac:dyDescent="0.25">
      <c r="A12" s="59">
        <v>9</v>
      </c>
      <c r="B12" s="59" t="s">
        <v>184</v>
      </c>
      <c r="C12" s="83" t="s">
        <v>125</v>
      </c>
      <c r="D12" s="60" t="s">
        <v>186</v>
      </c>
      <c r="E12" s="57">
        <v>30</v>
      </c>
      <c r="F12" s="57">
        <v>30</v>
      </c>
      <c r="G12" s="57">
        <v>3</v>
      </c>
      <c r="H12" s="88">
        <f t="shared" si="0"/>
        <v>2235.8700000000003</v>
      </c>
      <c r="I12" s="88">
        <f t="shared" si="1"/>
        <v>1.1179350000000001</v>
      </c>
      <c r="J12" s="58">
        <f t="shared" si="2"/>
        <v>2.2358700000000002</v>
      </c>
      <c r="K12" s="58">
        <f t="shared" si="3"/>
        <v>3.3538050000000004</v>
      </c>
    </row>
    <row r="13" spans="1:11" x14ac:dyDescent="0.25">
      <c r="A13" s="59">
        <v>10</v>
      </c>
      <c r="B13" s="59" t="s">
        <v>184</v>
      </c>
      <c r="C13" s="83" t="s">
        <v>126</v>
      </c>
      <c r="D13" s="60" t="s">
        <v>186</v>
      </c>
      <c r="E13" s="57">
        <v>30</v>
      </c>
      <c r="F13" s="57">
        <v>30</v>
      </c>
      <c r="G13" s="57">
        <v>3</v>
      </c>
      <c r="H13" s="88">
        <f t="shared" si="0"/>
        <v>2235.8700000000003</v>
      </c>
      <c r="I13" s="88">
        <f t="shared" si="1"/>
        <v>1.1179350000000001</v>
      </c>
      <c r="J13" s="58">
        <f t="shared" si="2"/>
        <v>2.2358700000000002</v>
      </c>
      <c r="K13" s="58">
        <f t="shared" si="3"/>
        <v>3.3538050000000004</v>
      </c>
    </row>
    <row r="14" spans="1:11" x14ac:dyDescent="0.25">
      <c r="A14" s="59">
        <v>11</v>
      </c>
      <c r="B14" s="59" t="s">
        <v>184</v>
      </c>
      <c r="C14" s="83" t="s">
        <v>127</v>
      </c>
      <c r="D14" s="60" t="s">
        <v>187</v>
      </c>
      <c r="E14" s="57">
        <v>40</v>
      </c>
      <c r="F14" s="57">
        <v>40</v>
      </c>
      <c r="G14" s="57">
        <v>3</v>
      </c>
      <c r="H14" s="88">
        <f t="shared" si="0"/>
        <v>4173.869999999999</v>
      </c>
      <c r="I14" s="88">
        <f t="shared" si="1"/>
        <v>2.086935</v>
      </c>
      <c r="J14" s="58">
        <f t="shared" si="2"/>
        <v>4.17387</v>
      </c>
      <c r="K14" s="58">
        <f t="shared" si="3"/>
        <v>6.2608049999999995</v>
      </c>
    </row>
    <row r="15" spans="1:11" x14ac:dyDescent="0.25">
      <c r="A15" s="59">
        <v>12</v>
      </c>
      <c r="B15" s="59" t="s">
        <v>184</v>
      </c>
      <c r="C15" s="83" t="s">
        <v>128</v>
      </c>
      <c r="D15" s="60" t="s">
        <v>187</v>
      </c>
      <c r="E15" s="57">
        <v>40</v>
      </c>
      <c r="F15" s="57">
        <v>40</v>
      </c>
      <c r="G15" s="57">
        <v>3</v>
      </c>
      <c r="H15" s="88">
        <f t="shared" si="0"/>
        <v>4173.869999999999</v>
      </c>
      <c r="I15" s="88">
        <f t="shared" si="1"/>
        <v>2.086935</v>
      </c>
      <c r="J15" s="58">
        <f t="shared" si="2"/>
        <v>4.17387</v>
      </c>
      <c r="K15" s="58">
        <f t="shared" si="3"/>
        <v>6.2608049999999995</v>
      </c>
    </row>
    <row r="16" spans="1:11" x14ac:dyDescent="0.25">
      <c r="A16" s="59">
        <v>13</v>
      </c>
      <c r="B16" s="59" t="s">
        <v>184</v>
      </c>
      <c r="C16" s="83" t="s">
        <v>129</v>
      </c>
      <c r="D16" s="61" t="s">
        <v>186</v>
      </c>
      <c r="E16" s="57">
        <v>30</v>
      </c>
      <c r="F16" s="57">
        <v>30</v>
      </c>
      <c r="G16" s="57">
        <v>3</v>
      </c>
      <c r="H16" s="88">
        <f t="shared" si="0"/>
        <v>2235.8700000000003</v>
      </c>
      <c r="I16" s="88">
        <f t="shared" si="1"/>
        <v>1.1179350000000001</v>
      </c>
      <c r="J16" s="58">
        <f t="shared" si="2"/>
        <v>2.2358700000000002</v>
      </c>
      <c r="K16" s="58">
        <f t="shared" si="3"/>
        <v>3.3538050000000004</v>
      </c>
    </row>
    <row r="17" spans="1:11" x14ac:dyDescent="0.25">
      <c r="A17" s="59">
        <v>14</v>
      </c>
      <c r="B17" s="59" t="s">
        <v>184</v>
      </c>
      <c r="C17" s="83" t="s">
        <v>130</v>
      </c>
      <c r="D17" s="61" t="s">
        <v>185</v>
      </c>
      <c r="E17" s="57">
        <v>23</v>
      </c>
      <c r="F17" s="57">
        <v>23</v>
      </c>
      <c r="G17" s="57">
        <v>3</v>
      </c>
      <c r="H17" s="88">
        <f t="shared" si="0"/>
        <v>1236.27</v>
      </c>
      <c r="I17" s="88">
        <f t="shared" si="1"/>
        <v>0.61813499999999999</v>
      </c>
      <c r="J17" s="58">
        <f t="shared" si="2"/>
        <v>1.23627</v>
      </c>
      <c r="K17" s="58">
        <f t="shared" si="3"/>
        <v>1.8544049999999999</v>
      </c>
    </row>
    <row r="18" spans="1:11" x14ac:dyDescent="0.25">
      <c r="A18" s="59">
        <v>15</v>
      </c>
      <c r="B18" s="59" t="s">
        <v>184</v>
      </c>
      <c r="C18" s="83" t="s">
        <v>131</v>
      </c>
      <c r="D18" s="61" t="s">
        <v>186</v>
      </c>
      <c r="E18" s="57">
        <v>30</v>
      </c>
      <c r="F18" s="57">
        <v>30</v>
      </c>
      <c r="G18" s="57">
        <v>3</v>
      </c>
      <c r="H18" s="88">
        <f t="shared" si="0"/>
        <v>2235.8700000000003</v>
      </c>
      <c r="I18" s="88">
        <f t="shared" si="1"/>
        <v>1.1179350000000001</v>
      </c>
      <c r="J18" s="58">
        <f t="shared" si="2"/>
        <v>2.2358700000000002</v>
      </c>
      <c r="K18" s="58">
        <f t="shared" si="3"/>
        <v>3.3538050000000004</v>
      </c>
    </row>
    <row r="19" spans="1:11" x14ac:dyDescent="0.25">
      <c r="A19" s="59">
        <v>16</v>
      </c>
      <c r="B19" s="59" t="s">
        <v>184</v>
      </c>
      <c r="C19" s="83" t="s">
        <v>132</v>
      </c>
      <c r="D19" s="61" t="s">
        <v>185</v>
      </c>
      <c r="E19" s="57">
        <v>23</v>
      </c>
      <c r="F19" s="57">
        <v>23</v>
      </c>
      <c r="G19" s="57">
        <v>3</v>
      </c>
      <c r="H19" s="88">
        <f t="shared" si="0"/>
        <v>1236.27</v>
      </c>
      <c r="I19" s="88">
        <f t="shared" si="1"/>
        <v>0.61813499999999999</v>
      </c>
      <c r="J19" s="58">
        <f t="shared" si="2"/>
        <v>1.23627</v>
      </c>
      <c r="K19" s="58">
        <f t="shared" si="3"/>
        <v>1.8544049999999999</v>
      </c>
    </row>
    <row r="20" spans="1:11" x14ac:dyDescent="0.25">
      <c r="A20" s="59">
        <v>17</v>
      </c>
      <c r="B20" s="59" t="s">
        <v>184</v>
      </c>
      <c r="C20" s="83" t="s">
        <v>133</v>
      </c>
      <c r="D20" s="61" t="s">
        <v>186</v>
      </c>
      <c r="E20" s="57">
        <v>30</v>
      </c>
      <c r="F20" s="57">
        <v>30</v>
      </c>
      <c r="G20" s="57">
        <v>3</v>
      </c>
      <c r="H20" s="88">
        <f t="shared" si="0"/>
        <v>2235.8700000000003</v>
      </c>
      <c r="I20" s="88">
        <f t="shared" si="1"/>
        <v>1.1179350000000001</v>
      </c>
      <c r="J20" s="58">
        <f t="shared" si="2"/>
        <v>2.2358700000000002</v>
      </c>
      <c r="K20" s="58">
        <f t="shared" si="3"/>
        <v>3.3538050000000004</v>
      </c>
    </row>
    <row r="21" spans="1:11" x14ac:dyDescent="0.25">
      <c r="A21" s="59">
        <v>18</v>
      </c>
      <c r="B21" s="59" t="s">
        <v>184</v>
      </c>
      <c r="C21" s="83" t="s">
        <v>134</v>
      </c>
      <c r="D21" s="61" t="s">
        <v>186</v>
      </c>
      <c r="E21" s="57">
        <v>30</v>
      </c>
      <c r="F21" s="57">
        <v>30</v>
      </c>
      <c r="G21" s="57">
        <v>3</v>
      </c>
      <c r="H21" s="88">
        <f t="shared" si="0"/>
        <v>2235.8700000000003</v>
      </c>
      <c r="I21" s="88">
        <f t="shared" si="1"/>
        <v>1.1179350000000001</v>
      </c>
      <c r="J21" s="58">
        <f t="shared" si="2"/>
        <v>2.2358700000000002</v>
      </c>
      <c r="K21" s="58">
        <f t="shared" si="3"/>
        <v>3.3538050000000004</v>
      </c>
    </row>
    <row r="22" spans="1:11" x14ac:dyDescent="0.25">
      <c r="A22" s="59">
        <v>19</v>
      </c>
      <c r="B22" s="59" t="s">
        <v>184</v>
      </c>
      <c r="C22" s="83" t="s">
        <v>135</v>
      </c>
      <c r="D22" s="61" t="s">
        <v>185</v>
      </c>
      <c r="E22" s="57">
        <v>23</v>
      </c>
      <c r="F22" s="57">
        <v>23</v>
      </c>
      <c r="G22" s="57">
        <v>3</v>
      </c>
      <c r="H22" s="88">
        <f t="shared" si="0"/>
        <v>1236.27</v>
      </c>
      <c r="I22" s="88">
        <f t="shared" si="1"/>
        <v>0.61813499999999999</v>
      </c>
      <c r="J22" s="58">
        <f t="shared" si="2"/>
        <v>1.23627</v>
      </c>
      <c r="K22" s="58">
        <f t="shared" si="3"/>
        <v>1.8544049999999999</v>
      </c>
    </row>
    <row r="23" spans="1:11" x14ac:dyDescent="0.25">
      <c r="A23" s="59">
        <v>20</v>
      </c>
      <c r="B23" s="59" t="s">
        <v>184</v>
      </c>
      <c r="C23" s="83" t="s">
        <v>136</v>
      </c>
      <c r="D23" s="61" t="s">
        <v>186</v>
      </c>
      <c r="E23" s="57">
        <v>30</v>
      </c>
      <c r="F23" s="57">
        <v>30</v>
      </c>
      <c r="G23" s="57">
        <v>3</v>
      </c>
      <c r="H23" s="88">
        <f t="shared" si="0"/>
        <v>2235.8700000000003</v>
      </c>
      <c r="I23" s="88">
        <f t="shared" si="1"/>
        <v>1.1179350000000001</v>
      </c>
      <c r="J23" s="58">
        <f t="shared" si="2"/>
        <v>2.2358700000000002</v>
      </c>
      <c r="K23" s="58">
        <f t="shared" si="3"/>
        <v>3.3538050000000004</v>
      </c>
    </row>
    <row r="24" spans="1:11" ht="15.75" x14ac:dyDescent="0.25">
      <c r="A24" s="59">
        <v>21</v>
      </c>
      <c r="B24" s="59" t="s">
        <v>184</v>
      </c>
      <c r="C24" s="62" t="s">
        <v>137</v>
      </c>
      <c r="D24" s="61" t="s">
        <v>186</v>
      </c>
      <c r="E24" s="57">
        <v>30</v>
      </c>
      <c r="F24" s="57">
        <v>30</v>
      </c>
      <c r="G24" s="57">
        <v>3</v>
      </c>
      <c r="H24" s="88">
        <f t="shared" si="0"/>
        <v>2235.8700000000003</v>
      </c>
      <c r="I24" s="88">
        <f t="shared" si="1"/>
        <v>1.1179350000000001</v>
      </c>
      <c r="J24" s="58">
        <f t="shared" si="2"/>
        <v>2.2358700000000002</v>
      </c>
      <c r="K24" s="58">
        <f t="shared" si="3"/>
        <v>3.3538050000000004</v>
      </c>
    </row>
    <row r="25" spans="1:11" ht="15.75" x14ac:dyDescent="0.25">
      <c r="A25" s="59">
        <v>22</v>
      </c>
      <c r="B25" s="59" t="s">
        <v>184</v>
      </c>
      <c r="C25" s="62" t="s">
        <v>138</v>
      </c>
      <c r="D25" s="62" t="s">
        <v>186</v>
      </c>
      <c r="E25" s="57">
        <v>30</v>
      </c>
      <c r="F25" s="57">
        <v>30</v>
      </c>
      <c r="G25" s="57">
        <v>3</v>
      </c>
      <c r="H25" s="88">
        <f t="shared" si="0"/>
        <v>2235.8700000000003</v>
      </c>
      <c r="I25" s="88">
        <f t="shared" si="1"/>
        <v>1.1179350000000001</v>
      </c>
      <c r="J25" s="58">
        <f t="shared" si="2"/>
        <v>2.2358700000000002</v>
      </c>
      <c r="K25" s="58">
        <f t="shared" si="3"/>
        <v>3.3538050000000004</v>
      </c>
    </row>
    <row r="26" spans="1:11" ht="15.75" x14ac:dyDescent="0.25">
      <c r="A26" s="59">
        <v>23</v>
      </c>
      <c r="B26" s="59" t="s">
        <v>184</v>
      </c>
      <c r="C26" s="62" t="s">
        <v>139</v>
      </c>
      <c r="D26" s="62" t="s">
        <v>186</v>
      </c>
      <c r="E26" s="57">
        <v>30</v>
      </c>
      <c r="F26" s="57">
        <v>30</v>
      </c>
      <c r="G26" s="57">
        <v>3</v>
      </c>
      <c r="H26" s="88">
        <f t="shared" si="0"/>
        <v>2235.8700000000003</v>
      </c>
      <c r="I26" s="88">
        <f t="shared" si="1"/>
        <v>1.1179350000000001</v>
      </c>
      <c r="J26" s="58">
        <f t="shared" si="2"/>
        <v>2.2358700000000002</v>
      </c>
      <c r="K26" s="58">
        <f t="shared" si="3"/>
        <v>3.3538050000000004</v>
      </c>
    </row>
    <row r="27" spans="1:11" x14ac:dyDescent="0.25">
      <c r="A27" s="59">
        <v>24</v>
      </c>
      <c r="B27" s="59" t="s">
        <v>184</v>
      </c>
      <c r="C27" s="83" t="s">
        <v>140</v>
      </c>
      <c r="D27" s="61" t="s">
        <v>186</v>
      </c>
      <c r="E27" s="57">
        <v>30</v>
      </c>
      <c r="F27" s="57">
        <v>30</v>
      </c>
      <c r="G27" s="57">
        <v>3</v>
      </c>
      <c r="H27" s="88">
        <f t="shared" si="0"/>
        <v>2235.8700000000003</v>
      </c>
      <c r="I27" s="88">
        <f t="shared" si="1"/>
        <v>1.1179350000000001</v>
      </c>
      <c r="J27" s="58">
        <f t="shared" si="2"/>
        <v>2.2358700000000002</v>
      </c>
      <c r="K27" s="58">
        <f t="shared" si="3"/>
        <v>3.3538050000000004</v>
      </c>
    </row>
    <row r="28" spans="1:11" x14ac:dyDescent="0.25">
      <c r="A28" s="59">
        <v>25</v>
      </c>
      <c r="B28" s="59" t="s">
        <v>184</v>
      </c>
      <c r="C28" s="83" t="s">
        <v>141</v>
      </c>
      <c r="D28" s="61" t="s">
        <v>186</v>
      </c>
      <c r="E28" s="57">
        <v>30</v>
      </c>
      <c r="F28" s="57">
        <v>30</v>
      </c>
      <c r="G28" s="57">
        <v>3</v>
      </c>
      <c r="H28" s="88">
        <f t="shared" si="0"/>
        <v>2235.8700000000003</v>
      </c>
      <c r="I28" s="88">
        <f t="shared" si="1"/>
        <v>1.1179350000000001</v>
      </c>
      <c r="J28" s="58">
        <f t="shared" si="2"/>
        <v>2.2358700000000002</v>
      </c>
      <c r="K28" s="58">
        <f t="shared" si="3"/>
        <v>3.3538050000000004</v>
      </c>
    </row>
    <row r="29" spans="1:11" x14ac:dyDescent="0.25">
      <c r="A29" s="59">
        <v>26</v>
      </c>
      <c r="B29" s="59" t="s">
        <v>184</v>
      </c>
      <c r="C29" s="83" t="s">
        <v>142</v>
      </c>
      <c r="D29" s="61" t="s">
        <v>186</v>
      </c>
      <c r="E29" s="57">
        <v>30</v>
      </c>
      <c r="F29" s="57">
        <v>30</v>
      </c>
      <c r="G29" s="57">
        <v>3</v>
      </c>
      <c r="H29" s="88">
        <f t="shared" si="0"/>
        <v>2235.8700000000003</v>
      </c>
      <c r="I29" s="88">
        <f t="shared" si="1"/>
        <v>1.1179350000000001</v>
      </c>
      <c r="J29" s="58">
        <f t="shared" si="2"/>
        <v>2.2358700000000002</v>
      </c>
      <c r="K29" s="58">
        <f t="shared" si="3"/>
        <v>3.3538050000000004</v>
      </c>
    </row>
    <row r="30" spans="1:11" x14ac:dyDescent="0.25">
      <c r="A30" s="59">
        <v>27</v>
      </c>
      <c r="B30" s="59" t="s">
        <v>184</v>
      </c>
      <c r="C30" s="83" t="s">
        <v>143</v>
      </c>
      <c r="D30" s="61" t="s">
        <v>187</v>
      </c>
      <c r="E30" s="57">
        <v>40</v>
      </c>
      <c r="F30" s="57">
        <v>40</v>
      </c>
      <c r="G30" s="57">
        <v>3</v>
      </c>
      <c r="H30" s="88">
        <f t="shared" si="0"/>
        <v>4173.869999999999</v>
      </c>
      <c r="I30" s="88">
        <f t="shared" si="1"/>
        <v>2.086935</v>
      </c>
      <c r="J30" s="58">
        <f t="shared" si="2"/>
        <v>4.17387</v>
      </c>
      <c r="K30" s="58">
        <f t="shared" si="3"/>
        <v>6.2608049999999995</v>
      </c>
    </row>
    <row r="31" spans="1:11" x14ac:dyDescent="0.25">
      <c r="A31" s="59">
        <v>28</v>
      </c>
      <c r="B31" s="59" t="s">
        <v>184</v>
      </c>
      <c r="C31" s="83" t="s">
        <v>144</v>
      </c>
      <c r="D31" s="61" t="s">
        <v>187</v>
      </c>
      <c r="E31" s="57">
        <v>40</v>
      </c>
      <c r="F31" s="57">
        <v>40</v>
      </c>
      <c r="G31" s="57">
        <v>3</v>
      </c>
      <c r="H31" s="88">
        <f t="shared" si="0"/>
        <v>4173.869999999999</v>
      </c>
      <c r="I31" s="88">
        <f t="shared" si="1"/>
        <v>2.086935</v>
      </c>
      <c r="J31" s="58">
        <f t="shared" si="2"/>
        <v>4.17387</v>
      </c>
      <c r="K31" s="58">
        <f t="shared" si="3"/>
        <v>6.2608049999999995</v>
      </c>
    </row>
    <row r="32" spans="1:11" x14ac:dyDescent="0.25">
      <c r="A32" s="59">
        <v>29</v>
      </c>
      <c r="B32" s="59" t="s">
        <v>184</v>
      </c>
      <c r="C32" s="83" t="s">
        <v>145</v>
      </c>
      <c r="D32" s="61" t="s">
        <v>186</v>
      </c>
      <c r="E32" s="57">
        <v>30</v>
      </c>
      <c r="F32" s="57">
        <v>30</v>
      </c>
      <c r="G32" s="57">
        <v>3</v>
      </c>
      <c r="H32" s="88">
        <f t="shared" si="0"/>
        <v>2235.8700000000003</v>
      </c>
      <c r="I32" s="88">
        <f t="shared" si="1"/>
        <v>1.1179350000000001</v>
      </c>
      <c r="J32" s="58">
        <f t="shared" si="2"/>
        <v>2.2358700000000002</v>
      </c>
      <c r="K32" s="58">
        <f t="shared" si="3"/>
        <v>3.3538050000000004</v>
      </c>
    </row>
    <row r="33" spans="1:11" x14ac:dyDescent="0.25">
      <c r="A33" s="59">
        <v>30</v>
      </c>
      <c r="B33" s="59" t="s">
        <v>184</v>
      </c>
      <c r="C33" s="83" t="s">
        <v>145</v>
      </c>
      <c r="D33" s="61" t="s">
        <v>187</v>
      </c>
      <c r="E33" s="57">
        <v>40</v>
      </c>
      <c r="F33" s="57">
        <v>40</v>
      </c>
      <c r="G33" s="57">
        <v>3</v>
      </c>
      <c r="H33" s="88">
        <f t="shared" si="0"/>
        <v>4173.869999999999</v>
      </c>
      <c r="I33" s="88">
        <f t="shared" si="1"/>
        <v>2.086935</v>
      </c>
      <c r="J33" s="58">
        <f t="shared" si="2"/>
        <v>4.17387</v>
      </c>
      <c r="K33" s="58">
        <f t="shared" si="3"/>
        <v>6.2608049999999995</v>
      </c>
    </row>
    <row r="34" spans="1:11" x14ac:dyDescent="0.25">
      <c r="A34" s="59">
        <v>31</v>
      </c>
      <c r="B34" s="59" t="s">
        <v>184</v>
      </c>
      <c r="C34" s="83" t="s">
        <v>146</v>
      </c>
      <c r="D34" s="61" t="s">
        <v>185</v>
      </c>
      <c r="E34" s="57">
        <v>23</v>
      </c>
      <c r="F34" s="57">
        <v>23</v>
      </c>
      <c r="G34" s="57">
        <v>3</v>
      </c>
      <c r="H34" s="88">
        <f t="shared" si="0"/>
        <v>1236.27</v>
      </c>
      <c r="I34" s="88">
        <f t="shared" si="1"/>
        <v>0.61813499999999999</v>
      </c>
      <c r="J34" s="58">
        <f t="shared" si="2"/>
        <v>1.23627</v>
      </c>
      <c r="K34" s="58">
        <f t="shared" si="3"/>
        <v>1.8544049999999999</v>
      </c>
    </row>
    <row r="35" spans="1:11" x14ac:dyDescent="0.25">
      <c r="A35" s="59">
        <v>32</v>
      </c>
      <c r="B35" s="59" t="s">
        <v>184</v>
      </c>
      <c r="C35" s="83" t="s">
        <v>147</v>
      </c>
      <c r="D35" s="61" t="s">
        <v>185</v>
      </c>
      <c r="E35" s="57">
        <v>23</v>
      </c>
      <c r="F35" s="57">
        <v>23</v>
      </c>
      <c r="G35" s="57">
        <v>3</v>
      </c>
      <c r="H35" s="88">
        <f t="shared" si="0"/>
        <v>1236.27</v>
      </c>
      <c r="I35" s="88">
        <f t="shared" si="1"/>
        <v>0.61813499999999999</v>
      </c>
      <c r="J35" s="58">
        <f t="shared" si="2"/>
        <v>1.23627</v>
      </c>
      <c r="K35" s="58">
        <f t="shared" si="3"/>
        <v>1.8544049999999999</v>
      </c>
    </row>
    <row r="36" spans="1:11" x14ac:dyDescent="0.25">
      <c r="A36" s="59">
        <v>33</v>
      </c>
      <c r="B36" s="59" t="s">
        <v>184</v>
      </c>
      <c r="C36" s="83" t="s">
        <v>148</v>
      </c>
      <c r="D36" s="60" t="s">
        <v>185</v>
      </c>
      <c r="E36" s="57">
        <v>23</v>
      </c>
      <c r="F36" s="57">
        <v>23</v>
      </c>
      <c r="G36" s="57">
        <v>3</v>
      </c>
      <c r="H36" s="88">
        <f t="shared" ref="H36:H67" si="4">(E36+(E36-(2*G36*0.1)*(G36/0.3-1)))/2*(F36+(F36-(2*G36*0.1)*(G36/0.3-1)))/2*G36</f>
        <v>1236.27</v>
      </c>
      <c r="I36" s="88">
        <f t="shared" si="1"/>
        <v>0.61813499999999999</v>
      </c>
      <c r="J36" s="58">
        <f t="shared" si="2"/>
        <v>1.23627</v>
      </c>
      <c r="K36" s="58">
        <f t="shared" si="3"/>
        <v>1.8544049999999999</v>
      </c>
    </row>
    <row r="37" spans="1:11" x14ac:dyDescent="0.25">
      <c r="A37" s="59">
        <v>34</v>
      </c>
      <c r="B37" s="59" t="s">
        <v>184</v>
      </c>
      <c r="C37" s="83" t="s">
        <v>148</v>
      </c>
      <c r="D37" s="60" t="s">
        <v>185</v>
      </c>
      <c r="E37" s="57">
        <v>23</v>
      </c>
      <c r="F37" s="57">
        <v>23</v>
      </c>
      <c r="G37" s="57">
        <v>3</v>
      </c>
      <c r="H37" s="88">
        <f t="shared" si="4"/>
        <v>1236.27</v>
      </c>
      <c r="I37" s="88">
        <f t="shared" si="1"/>
        <v>0.61813499999999999</v>
      </c>
      <c r="J37" s="58">
        <f t="shared" si="2"/>
        <v>1.23627</v>
      </c>
      <c r="K37" s="58">
        <f t="shared" si="3"/>
        <v>1.8544049999999999</v>
      </c>
    </row>
    <row r="38" spans="1:11" x14ac:dyDescent="0.25">
      <c r="A38" s="59">
        <v>35</v>
      </c>
      <c r="B38" s="59" t="s">
        <v>184</v>
      </c>
      <c r="C38" s="83" t="s">
        <v>149</v>
      </c>
      <c r="D38" s="60" t="s">
        <v>185</v>
      </c>
      <c r="E38" s="57">
        <v>23</v>
      </c>
      <c r="F38" s="57">
        <v>23</v>
      </c>
      <c r="G38" s="57">
        <v>3</v>
      </c>
      <c r="H38" s="88">
        <f t="shared" si="4"/>
        <v>1236.27</v>
      </c>
      <c r="I38" s="88">
        <f t="shared" si="1"/>
        <v>0.61813499999999999</v>
      </c>
      <c r="J38" s="58">
        <f t="shared" si="2"/>
        <v>1.23627</v>
      </c>
      <c r="K38" s="58">
        <f t="shared" si="3"/>
        <v>1.8544049999999999</v>
      </c>
    </row>
    <row r="39" spans="1:11" x14ac:dyDescent="0.25">
      <c r="A39" s="59">
        <v>36</v>
      </c>
      <c r="B39" s="59" t="s">
        <v>184</v>
      </c>
      <c r="C39" s="83" t="s">
        <v>149</v>
      </c>
      <c r="D39" s="60" t="s">
        <v>187</v>
      </c>
      <c r="E39" s="57">
        <v>40</v>
      </c>
      <c r="F39" s="57">
        <v>40</v>
      </c>
      <c r="G39" s="57">
        <v>3</v>
      </c>
      <c r="H39" s="88">
        <f t="shared" si="4"/>
        <v>4173.869999999999</v>
      </c>
      <c r="I39" s="88">
        <f t="shared" si="1"/>
        <v>2.086935</v>
      </c>
      <c r="J39" s="58">
        <f t="shared" si="2"/>
        <v>4.17387</v>
      </c>
      <c r="K39" s="58">
        <f t="shared" si="3"/>
        <v>6.2608049999999995</v>
      </c>
    </row>
    <row r="40" spans="1:11" x14ac:dyDescent="0.25">
      <c r="A40" s="59">
        <v>37</v>
      </c>
      <c r="B40" s="59" t="s">
        <v>184</v>
      </c>
      <c r="C40" s="83" t="s">
        <v>150</v>
      </c>
      <c r="D40" s="60" t="s">
        <v>186</v>
      </c>
      <c r="E40" s="57">
        <v>30</v>
      </c>
      <c r="F40" s="57">
        <v>30</v>
      </c>
      <c r="G40" s="57">
        <v>3</v>
      </c>
      <c r="H40" s="88">
        <f t="shared" si="4"/>
        <v>2235.8700000000003</v>
      </c>
      <c r="I40" s="88">
        <f t="shared" si="1"/>
        <v>1.1179350000000001</v>
      </c>
      <c r="J40" s="58">
        <f t="shared" si="2"/>
        <v>2.2358700000000002</v>
      </c>
      <c r="K40" s="58">
        <f t="shared" si="3"/>
        <v>3.3538050000000004</v>
      </c>
    </row>
    <row r="41" spans="1:11" x14ac:dyDescent="0.25">
      <c r="A41" s="59">
        <v>38</v>
      </c>
      <c r="B41" s="59" t="s">
        <v>184</v>
      </c>
      <c r="C41" s="83" t="s">
        <v>151</v>
      </c>
      <c r="D41" s="60" t="s">
        <v>186</v>
      </c>
      <c r="E41" s="57">
        <v>30</v>
      </c>
      <c r="F41" s="57">
        <v>30</v>
      </c>
      <c r="G41" s="57">
        <v>3</v>
      </c>
      <c r="H41" s="88">
        <f t="shared" si="4"/>
        <v>2235.8700000000003</v>
      </c>
      <c r="I41" s="88">
        <f t="shared" si="1"/>
        <v>1.1179350000000001</v>
      </c>
      <c r="J41" s="58">
        <f t="shared" si="2"/>
        <v>2.2358700000000002</v>
      </c>
      <c r="K41" s="58">
        <f t="shared" si="3"/>
        <v>3.3538050000000004</v>
      </c>
    </row>
    <row r="42" spans="1:11" x14ac:dyDescent="0.25">
      <c r="A42" s="59">
        <v>39</v>
      </c>
      <c r="B42" s="59" t="s">
        <v>184</v>
      </c>
      <c r="C42" s="83" t="s">
        <v>152</v>
      </c>
      <c r="D42" s="60" t="s">
        <v>187</v>
      </c>
      <c r="E42" s="57">
        <v>40</v>
      </c>
      <c r="F42" s="57">
        <v>40</v>
      </c>
      <c r="G42" s="57">
        <v>3</v>
      </c>
      <c r="H42" s="88">
        <f t="shared" si="4"/>
        <v>4173.869999999999</v>
      </c>
      <c r="I42" s="88">
        <f t="shared" si="1"/>
        <v>2.086935</v>
      </c>
      <c r="J42" s="58">
        <f t="shared" si="2"/>
        <v>4.17387</v>
      </c>
      <c r="K42" s="58">
        <f t="shared" si="3"/>
        <v>6.2608049999999995</v>
      </c>
    </row>
    <row r="43" spans="1:11" x14ac:dyDescent="0.25">
      <c r="A43" s="59">
        <v>40</v>
      </c>
      <c r="B43" s="59" t="s">
        <v>184</v>
      </c>
      <c r="C43" s="83" t="s">
        <v>153</v>
      </c>
      <c r="D43" s="60" t="s">
        <v>186</v>
      </c>
      <c r="E43" s="57">
        <v>30</v>
      </c>
      <c r="F43" s="57">
        <v>30</v>
      </c>
      <c r="G43" s="57">
        <v>3</v>
      </c>
      <c r="H43" s="88">
        <f t="shared" si="4"/>
        <v>2235.8700000000003</v>
      </c>
      <c r="I43" s="88">
        <f t="shared" si="1"/>
        <v>1.1179350000000001</v>
      </c>
      <c r="J43" s="58">
        <f t="shared" si="2"/>
        <v>2.2358700000000002</v>
      </c>
      <c r="K43" s="58">
        <f t="shared" si="3"/>
        <v>3.3538050000000004</v>
      </c>
    </row>
    <row r="44" spans="1:11" x14ac:dyDescent="0.25">
      <c r="A44" s="59">
        <v>41</v>
      </c>
      <c r="B44" s="59" t="s">
        <v>184</v>
      </c>
      <c r="C44" s="83" t="s">
        <v>154</v>
      </c>
      <c r="D44" s="60" t="s">
        <v>186</v>
      </c>
      <c r="E44" s="57">
        <v>30</v>
      </c>
      <c r="F44" s="57">
        <v>30</v>
      </c>
      <c r="G44" s="57">
        <v>3</v>
      </c>
      <c r="H44" s="88">
        <f t="shared" si="4"/>
        <v>2235.8700000000003</v>
      </c>
      <c r="I44" s="88">
        <f t="shared" si="1"/>
        <v>1.1179350000000001</v>
      </c>
      <c r="J44" s="58">
        <f t="shared" si="2"/>
        <v>2.2358700000000002</v>
      </c>
      <c r="K44" s="58">
        <f t="shared" si="3"/>
        <v>3.3538050000000004</v>
      </c>
    </row>
    <row r="45" spans="1:11" x14ac:dyDescent="0.25">
      <c r="A45" s="59">
        <v>42</v>
      </c>
      <c r="B45" s="59" t="s">
        <v>184</v>
      </c>
      <c r="C45" s="83" t="s">
        <v>155</v>
      </c>
      <c r="D45" s="60" t="s">
        <v>185</v>
      </c>
      <c r="E45" s="57">
        <v>23</v>
      </c>
      <c r="F45" s="57">
        <v>23</v>
      </c>
      <c r="G45" s="57">
        <v>3</v>
      </c>
      <c r="H45" s="88">
        <f t="shared" si="4"/>
        <v>1236.27</v>
      </c>
      <c r="I45" s="88">
        <f t="shared" si="1"/>
        <v>0.61813499999999999</v>
      </c>
      <c r="J45" s="58">
        <f t="shared" si="2"/>
        <v>1.23627</v>
      </c>
      <c r="K45" s="58">
        <f t="shared" si="3"/>
        <v>1.8544049999999999</v>
      </c>
    </row>
    <row r="46" spans="1:11" x14ac:dyDescent="0.25">
      <c r="A46" s="59">
        <v>43</v>
      </c>
      <c r="B46" s="59" t="s">
        <v>184</v>
      </c>
      <c r="C46" s="83" t="s">
        <v>156</v>
      </c>
      <c r="D46" s="60" t="s">
        <v>185</v>
      </c>
      <c r="E46" s="57">
        <v>23</v>
      </c>
      <c r="F46" s="57">
        <v>23</v>
      </c>
      <c r="G46" s="57">
        <v>3</v>
      </c>
      <c r="H46" s="88">
        <f t="shared" si="4"/>
        <v>1236.27</v>
      </c>
      <c r="I46" s="88">
        <f t="shared" si="1"/>
        <v>0.61813499999999999</v>
      </c>
      <c r="J46" s="58">
        <f t="shared" si="2"/>
        <v>1.23627</v>
      </c>
      <c r="K46" s="58">
        <f t="shared" si="3"/>
        <v>1.8544049999999999</v>
      </c>
    </row>
    <row r="47" spans="1:11" x14ac:dyDescent="0.25">
      <c r="A47" s="59">
        <v>44</v>
      </c>
      <c r="B47" s="59" t="s">
        <v>184</v>
      </c>
      <c r="C47" s="83" t="s">
        <v>157</v>
      </c>
      <c r="D47" s="60" t="s">
        <v>186</v>
      </c>
      <c r="E47" s="57">
        <v>30</v>
      </c>
      <c r="F47" s="57">
        <v>30</v>
      </c>
      <c r="G47" s="57">
        <v>3</v>
      </c>
      <c r="H47" s="88">
        <f t="shared" si="4"/>
        <v>2235.8700000000003</v>
      </c>
      <c r="I47" s="88">
        <f t="shared" si="1"/>
        <v>1.1179350000000001</v>
      </c>
      <c r="J47" s="58">
        <f t="shared" si="2"/>
        <v>2.2358700000000002</v>
      </c>
      <c r="K47" s="58">
        <f t="shared" si="3"/>
        <v>3.3538050000000004</v>
      </c>
    </row>
    <row r="48" spans="1:11" x14ac:dyDescent="0.25">
      <c r="A48" s="59">
        <v>45</v>
      </c>
      <c r="B48" s="59" t="s">
        <v>184</v>
      </c>
      <c r="C48" s="83" t="s">
        <v>158</v>
      </c>
      <c r="D48" s="60" t="s">
        <v>186</v>
      </c>
      <c r="E48" s="57">
        <v>30</v>
      </c>
      <c r="F48" s="57">
        <v>30</v>
      </c>
      <c r="G48" s="57">
        <v>3</v>
      </c>
      <c r="H48" s="88">
        <f t="shared" si="4"/>
        <v>2235.8700000000003</v>
      </c>
      <c r="I48" s="88">
        <f t="shared" si="1"/>
        <v>1.1179350000000001</v>
      </c>
      <c r="J48" s="58">
        <f t="shared" si="2"/>
        <v>2.2358700000000002</v>
      </c>
      <c r="K48" s="58">
        <f t="shared" si="3"/>
        <v>3.3538050000000004</v>
      </c>
    </row>
    <row r="49" spans="1:11" x14ac:dyDescent="0.25">
      <c r="A49" s="59">
        <v>46</v>
      </c>
      <c r="B49" s="59" t="s">
        <v>184</v>
      </c>
      <c r="C49" s="83" t="s">
        <v>159</v>
      </c>
      <c r="D49" s="60" t="s">
        <v>185</v>
      </c>
      <c r="E49" s="57">
        <v>23</v>
      </c>
      <c r="F49" s="57">
        <v>23</v>
      </c>
      <c r="G49" s="57">
        <v>3</v>
      </c>
      <c r="H49" s="88">
        <f t="shared" si="4"/>
        <v>1236.27</v>
      </c>
      <c r="I49" s="88">
        <f t="shared" si="1"/>
        <v>0.61813499999999999</v>
      </c>
      <c r="J49" s="58">
        <f t="shared" si="2"/>
        <v>1.23627</v>
      </c>
      <c r="K49" s="58">
        <f t="shared" si="3"/>
        <v>1.8544049999999999</v>
      </c>
    </row>
    <row r="50" spans="1:11" x14ac:dyDescent="0.25">
      <c r="A50" s="59">
        <v>47</v>
      </c>
      <c r="B50" s="59" t="s">
        <v>184</v>
      </c>
      <c r="C50" s="83" t="s">
        <v>160</v>
      </c>
      <c r="D50" s="60" t="s">
        <v>186</v>
      </c>
      <c r="E50" s="57">
        <v>30</v>
      </c>
      <c r="F50" s="57">
        <v>30</v>
      </c>
      <c r="G50" s="57">
        <v>3</v>
      </c>
      <c r="H50" s="88">
        <f t="shared" si="4"/>
        <v>2235.8700000000003</v>
      </c>
      <c r="I50" s="88">
        <f t="shared" si="1"/>
        <v>1.1179350000000001</v>
      </c>
      <c r="J50" s="58">
        <f t="shared" si="2"/>
        <v>2.2358700000000002</v>
      </c>
      <c r="K50" s="58">
        <f t="shared" si="3"/>
        <v>3.3538050000000004</v>
      </c>
    </row>
    <row r="51" spans="1:11" x14ac:dyDescent="0.25">
      <c r="A51" s="59">
        <v>48</v>
      </c>
      <c r="B51" s="59" t="s">
        <v>184</v>
      </c>
      <c r="C51" s="83" t="s">
        <v>161</v>
      </c>
      <c r="D51" s="60" t="s">
        <v>187</v>
      </c>
      <c r="E51" s="57">
        <v>40</v>
      </c>
      <c r="F51" s="57">
        <v>40</v>
      </c>
      <c r="G51" s="57">
        <v>3</v>
      </c>
      <c r="H51" s="88">
        <f t="shared" si="4"/>
        <v>4173.869999999999</v>
      </c>
      <c r="I51" s="88">
        <f t="shared" si="1"/>
        <v>2.086935</v>
      </c>
      <c r="J51" s="58">
        <f t="shared" si="2"/>
        <v>4.17387</v>
      </c>
      <c r="K51" s="58">
        <f t="shared" si="3"/>
        <v>6.2608049999999995</v>
      </c>
    </row>
    <row r="52" spans="1:11" x14ac:dyDescent="0.25">
      <c r="A52" s="59">
        <v>49</v>
      </c>
      <c r="B52" s="59" t="s">
        <v>184</v>
      </c>
      <c r="C52" s="83" t="s">
        <v>161</v>
      </c>
      <c r="D52" s="60" t="s">
        <v>185</v>
      </c>
      <c r="E52" s="57">
        <v>23</v>
      </c>
      <c r="F52" s="57">
        <v>23</v>
      </c>
      <c r="G52" s="57">
        <v>3</v>
      </c>
      <c r="H52" s="88">
        <f t="shared" si="4"/>
        <v>1236.27</v>
      </c>
      <c r="I52" s="88">
        <f t="shared" si="1"/>
        <v>0.61813499999999999</v>
      </c>
      <c r="J52" s="58">
        <f t="shared" si="2"/>
        <v>1.23627</v>
      </c>
      <c r="K52" s="58">
        <f t="shared" si="3"/>
        <v>1.8544049999999999</v>
      </c>
    </row>
    <row r="53" spans="1:11" x14ac:dyDescent="0.25">
      <c r="A53" s="59">
        <v>50</v>
      </c>
      <c r="B53" s="59" t="s">
        <v>184</v>
      </c>
      <c r="C53" s="83" t="s">
        <v>162</v>
      </c>
      <c r="D53" s="60" t="s">
        <v>186</v>
      </c>
      <c r="E53" s="57">
        <v>30</v>
      </c>
      <c r="F53" s="57">
        <v>30</v>
      </c>
      <c r="G53" s="57">
        <v>3</v>
      </c>
      <c r="H53" s="88">
        <f t="shared" si="4"/>
        <v>2235.8700000000003</v>
      </c>
      <c r="I53" s="88">
        <f t="shared" si="1"/>
        <v>1.1179350000000001</v>
      </c>
      <c r="J53" s="58">
        <f t="shared" si="2"/>
        <v>2.2358700000000002</v>
      </c>
      <c r="K53" s="58">
        <f t="shared" si="3"/>
        <v>3.3538050000000004</v>
      </c>
    </row>
    <row r="54" spans="1:11" x14ac:dyDescent="0.25">
      <c r="A54" s="59">
        <v>51</v>
      </c>
      <c r="B54" s="59" t="s">
        <v>184</v>
      </c>
      <c r="C54" s="83" t="s">
        <v>163</v>
      </c>
      <c r="D54" s="60" t="s">
        <v>186</v>
      </c>
      <c r="E54" s="57">
        <v>30</v>
      </c>
      <c r="F54" s="57">
        <v>30</v>
      </c>
      <c r="G54" s="57">
        <v>3</v>
      </c>
      <c r="H54" s="88">
        <f t="shared" si="4"/>
        <v>2235.8700000000003</v>
      </c>
      <c r="I54" s="88">
        <f t="shared" si="1"/>
        <v>1.1179350000000001</v>
      </c>
      <c r="J54" s="58">
        <f t="shared" si="2"/>
        <v>2.2358700000000002</v>
      </c>
      <c r="K54" s="58">
        <f t="shared" si="3"/>
        <v>3.3538050000000004</v>
      </c>
    </row>
    <row r="55" spans="1:11" x14ac:dyDescent="0.25">
      <c r="A55" s="59">
        <v>52</v>
      </c>
      <c r="B55" s="59" t="s">
        <v>184</v>
      </c>
      <c r="C55" s="83" t="s">
        <v>164</v>
      </c>
      <c r="D55" s="60" t="s">
        <v>186</v>
      </c>
      <c r="E55" s="57">
        <v>30</v>
      </c>
      <c r="F55" s="57">
        <v>30</v>
      </c>
      <c r="G55" s="57">
        <v>3</v>
      </c>
      <c r="H55" s="88">
        <f t="shared" si="4"/>
        <v>2235.8700000000003</v>
      </c>
      <c r="I55" s="88">
        <f t="shared" si="1"/>
        <v>1.1179350000000001</v>
      </c>
      <c r="J55" s="58">
        <f t="shared" si="2"/>
        <v>2.2358700000000002</v>
      </c>
      <c r="K55" s="58">
        <f t="shared" si="3"/>
        <v>3.3538050000000004</v>
      </c>
    </row>
    <row r="56" spans="1:11" x14ac:dyDescent="0.25">
      <c r="A56" s="59">
        <v>53</v>
      </c>
      <c r="B56" s="59" t="s">
        <v>184</v>
      </c>
      <c r="C56" s="83" t="s">
        <v>165</v>
      </c>
      <c r="D56" s="60" t="s">
        <v>187</v>
      </c>
      <c r="E56" s="57">
        <v>40</v>
      </c>
      <c r="F56" s="57">
        <v>40</v>
      </c>
      <c r="G56" s="57">
        <v>3</v>
      </c>
      <c r="H56" s="88">
        <f t="shared" si="4"/>
        <v>4173.869999999999</v>
      </c>
      <c r="I56" s="88">
        <f t="shared" si="1"/>
        <v>2.086935</v>
      </c>
      <c r="J56" s="58">
        <f t="shared" si="2"/>
        <v>4.17387</v>
      </c>
      <c r="K56" s="58">
        <f t="shared" si="3"/>
        <v>6.2608049999999995</v>
      </c>
    </row>
    <row r="57" spans="1:11" x14ac:dyDescent="0.25">
      <c r="A57" s="59">
        <v>54</v>
      </c>
      <c r="B57" s="59" t="s">
        <v>184</v>
      </c>
      <c r="C57" s="83" t="s">
        <v>166</v>
      </c>
      <c r="D57" s="60" t="s">
        <v>187</v>
      </c>
      <c r="E57" s="57">
        <v>40</v>
      </c>
      <c r="F57" s="57">
        <v>40</v>
      </c>
      <c r="G57" s="57">
        <v>3</v>
      </c>
      <c r="H57" s="88">
        <f t="shared" si="4"/>
        <v>4173.869999999999</v>
      </c>
      <c r="I57" s="88">
        <f t="shared" si="1"/>
        <v>2.086935</v>
      </c>
      <c r="J57" s="58">
        <f t="shared" si="2"/>
        <v>4.17387</v>
      </c>
      <c r="K57" s="58">
        <f t="shared" si="3"/>
        <v>6.2608049999999995</v>
      </c>
    </row>
    <row r="58" spans="1:11" x14ac:dyDescent="0.25">
      <c r="A58" s="59">
        <v>55</v>
      </c>
      <c r="B58" s="59" t="s">
        <v>184</v>
      </c>
      <c r="C58" s="83" t="s">
        <v>166</v>
      </c>
      <c r="D58" s="60" t="s">
        <v>188</v>
      </c>
      <c r="E58" s="57">
        <v>30</v>
      </c>
      <c r="F58" s="57">
        <v>23</v>
      </c>
      <c r="G58" s="57">
        <v>3</v>
      </c>
      <c r="H58" s="88">
        <f t="shared" si="4"/>
        <v>1662.5700000000002</v>
      </c>
      <c r="I58" s="88">
        <f t="shared" si="1"/>
        <v>0.83128500000000005</v>
      </c>
      <c r="J58" s="58">
        <f t="shared" si="2"/>
        <v>1.6625700000000001</v>
      </c>
      <c r="K58" s="58">
        <f t="shared" si="3"/>
        <v>2.4938549999999999</v>
      </c>
    </row>
    <row r="59" spans="1:11" x14ac:dyDescent="0.25">
      <c r="A59" s="59">
        <v>56</v>
      </c>
      <c r="B59" s="59" t="s">
        <v>184</v>
      </c>
      <c r="C59" s="83" t="s">
        <v>167</v>
      </c>
      <c r="D59" s="60" t="s">
        <v>187</v>
      </c>
      <c r="E59" s="57">
        <v>40</v>
      </c>
      <c r="F59" s="57">
        <v>40</v>
      </c>
      <c r="G59" s="57">
        <v>3</v>
      </c>
      <c r="H59" s="88">
        <f t="shared" si="4"/>
        <v>4173.869999999999</v>
      </c>
      <c r="I59" s="88">
        <f t="shared" si="1"/>
        <v>2.086935</v>
      </c>
      <c r="J59" s="58">
        <f t="shared" si="2"/>
        <v>4.17387</v>
      </c>
      <c r="K59" s="58">
        <f t="shared" si="3"/>
        <v>6.2608049999999995</v>
      </c>
    </row>
    <row r="60" spans="1:11" x14ac:dyDescent="0.25">
      <c r="A60" s="59">
        <v>57</v>
      </c>
      <c r="B60" s="59" t="s">
        <v>184</v>
      </c>
      <c r="C60" s="83" t="s">
        <v>168</v>
      </c>
      <c r="D60" s="60" t="s">
        <v>187</v>
      </c>
      <c r="E60" s="57">
        <v>40</v>
      </c>
      <c r="F60" s="57">
        <v>40</v>
      </c>
      <c r="G60" s="57">
        <v>3</v>
      </c>
      <c r="H60" s="88">
        <f t="shared" si="4"/>
        <v>4173.869999999999</v>
      </c>
      <c r="I60" s="88">
        <f t="shared" si="1"/>
        <v>2.086935</v>
      </c>
      <c r="J60" s="58">
        <f t="shared" si="2"/>
        <v>4.17387</v>
      </c>
      <c r="K60" s="58">
        <f t="shared" si="3"/>
        <v>6.2608049999999995</v>
      </c>
    </row>
    <row r="61" spans="1:11" x14ac:dyDescent="0.25">
      <c r="A61" s="59">
        <v>58</v>
      </c>
      <c r="B61" s="59" t="s">
        <v>184</v>
      </c>
      <c r="C61" s="83" t="s">
        <v>168</v>
      </c>
      <c r="D61" s="60" t="s">
        <v>185</v>
      </c>
      <c r="E61" s="57">
        <v>23</v>
      </c>
      <c r="F61" s="57">
        <v>23</v>
      </c>
      <c r="G61" s="57">
        <v>3</v>
      </c>
      <c r="H61" s="88">
        <f t="shared" si="4"/>
        <v>1236.27</v>
      </c>
      <c r="I61" s="88">
        <f t="shared" si="1"/>
        <v>0.61813499999999999</v>
      </c>
      <c r="J61" s="58">
        <f t="shared" si="2"/>
        <v>1.23627</v>
      </c>
      <c r="K61" s="58">
        <f t="shared" si="3"/>
        <v>1.8544049999999999</v>
      </c>
    </row>
    <row r="62" spans="1:11" x14ac:dyDescent="0.25">
      <c r="A62" s="59">
        <v>59</v>
      </c>
      <c r="B62" s="59" t="s">
        <v>184</v>
      </c>
      <c r="C62" s="83" t="s">
        <v>169</v>
      </c>
      <c r="D62" s="60" t="s">
        <v>185</v>
      </c>
      <c r="E62" s="57">
        <v>23</v>
      </c>
      <c r="F62" s="57">
        <v>23</v>
      </c>
      <c r="G62" s="57">
        <v>3</v>
      </c>
      <c r="H62" s="88">
        <f t="shared" si="4"/>
        <v>1236.27</v>
      </c>
      <c r="I62" s="88">
        <f t="shared" si="1"/>
        <v>0.61813499999999999</v>
      </c>
      <c r="J62" s="58">
        <f t="shared" si="2"/>
        <v>1.23627</v>
      </c>
      <c r="K62" s="58">
        <f t="shared" si="3"/>
        <v>1.8544049999999999</v>
      </c>
    </row>
    <row r="63" spans="1:11" x14ac:dyDescent="0.25">
      <c r="A63" s="59">
        <v>60</v>
      </c>
      <c r="B63" s="59" t="s">
        <v>184</v>
      </c>
      <c r="C63" s="83" t="s">
        <v>170</v>
      </c>
      <c r="D63" s="60" t="s">
        <v>186</v>
      </c>
      <c r="E63" s="57">
        <v>30</v>
      </c>
      <c r="F63" s="57">
        <v>30</v>
      </c>
      <c r="G63" s="57">
        <v>3</v>
      </c>
      <c r="H63" s="88">
        <f t="shared" si="4"/>
        <v>2235.8700000000003</v>
      </c>
      <c r="I63" s="88">
        <f t="shared" si="1"/>
        <v>1.1179350000000001</v>
      </c>
      <c r="J63" s="58">
        <f t="shared" si="2"/>
        <v>2.2358700000000002</v>
      </c>
      <c r="K63" s="58">
        <f t="shared" si="3"/>
        <v>3.3538050000000004</v>
      </c>
    </row>
    <row r="64" spans="1:11" x14ac:dyDescent="0.25">
      <c r="A64" s="59">
        <v>61</v>
      </c>
      <c r="B64" s="59" t="s">
        <v>184</v>
      </c>
      <c r="C64" s="83" t="s">
        <v>171</v>
      </c>
      <c r="D64" s="60" t="s">
        <v>185</v>
      </c>
      <c r="E64" s="57">
        <v>23</v>
      </c>
      <c r="F64" s="57">
        <v>23</v>
      </c>
      <c r="G64" s="57">
        <v>3</v>
      </c>
      <c r="H64" s="88">
        <f t="shared" si="4"/>
        <v>1236.27</v>
      </c>
      <c r="I64" s="88">
        <f t="shared" si="1"/>
        <v>0.61813499999999999</v>
      </c>
      <c r="J64" s="58">
        <f t="shared" si="2"/>
        <v>1.23627</v>
      </c>
      <c r="K64" s="58">
        <f t="shared" si="3"/>
        <v>1.8544049999999999</v>
      </c>
    </row>
    <row r="65" spans="1:11" x14ac:dyDescent="0.25">
      <c r="A65" s="59">
        <v>62</v>
      </c>
      <c r="B65" s="59" t="s">
        <v>184</v>
      </c>
      <c r="C65" s="83" t="s">
        <v>172</v>
      </c>
      <c r="D65" s="60" t="s">
        <v>186</v>
      </c>
      <c r="E65" s="57">
        <v>30</v>
      </c>
      <c r="F65" s="57">
        <v>30</v>
      </c>
      <c r="G65" s="57">
        <v>3</v>
      </c>
      <c r="H65" s="88">
        <f t="shared" si="4"/>
        <v>2235.8700000000003</v>
      </c>
      <c r="I65" s="88">
        <f t="shared" si="1"/>
        <v>1.1179350000000001</v>
      </c>
      <c r="J65" s="58">
        <f t="shared" si="2"/>
        <v>2.2358700000000002</v>
      </c>
      <c r="K65" s="58">
        <f t="shared" si="3"/>
        <v>3.3538050000000004</v>
      </c>
    </row>
    <row r="66" spans="1:11" x14ac:dyDescent="0.25">
      <c r="A66" s="59">
        <v>63</v>
      </c>
      <c r="B66" s="59" t="s">
        <v>184</v>
      </c>
      <c r="C66" s="83" t="s">
        <v>173</v>
      </c>
      <c r="D66" s="60" t="s">
        <v>186</v>
      </c>
      <c r="E66" s="57">
        <v>30</v>
      </c>
      <c r="F66" s="57">
        <v>30</v>
      </c>
      <c r="G66" s="57">
        <v>3</v>
      </c>
      <c r="H66" s="88">
        <f t="shared" si="4"/>
        <v>2235.8700000000003</v>
      </c>
      <c r="I66" s="88">
        <f t="shared" si="1"/>
        <v>1.1179350000000001</v>
      </c>
      <c r="J66" s="58">
        <f t="shared" si="2"/>
        <v>2.2358700000000002</v>
      </c>
      <c r="K66" s="58">
        <f t="shared" si="3"/>
        <v>3.3538050000000004</v>
      </c>
    </row>
    <row r="67" spans="1:11" x14ac:dyDescent="0.25">
      <c r="A67" s="59">
        <v>64</v>
      </c>
      <c r="B67" s="59" t="s">
        <v>184</v>
      </c>
      <c r="C67" s="83" t="s">
        <v>174</v>
      </c>
      <c r="D67" s="60" t="s">
        <v>187</v>
      </c>
      <c r="E67" s="57">
        <v>40</v>
      </c>
      <c r="F67" s="57">
        <v>40</v>
      </c>
      <c r="G67" s="57">
        <v>3</v>
      </c>
      <c r="H67" s="88">
        <f t="shared" si="4"/>
        <v>4173.869999999999</v>
      </c>
      <c r="I67" s="88">
        <f t="shared" si="1"/>
        <v>2.086935</v>
      </c>
      <c r="J67" s="58">
        <f t="shared" si="2"/>
        <v>4.17387</v>
      </c>
      <c r="K67" s="58">
        <f t="shared" si="3"/>
        <v>6.2608049999999995</v>
      </c>
    </row>
    <row r="68" spans="1:11" x14ac:dyDescent="0.25">
      <c r="A68" s="59">
        <v>65</v>
      </c>
      <c r="B68" s="59" t="s">
        <v>184</v>
      </c>
      <c r="C68" s="83" t="s">
        <v>175</v>
      </c>
      <c r="D68" s="60" t="s">
        <v>186</v>
      </c>
      <c r="E68" s="57">
        <v>30</v>
      </c>
      <c r="F68" s="57">
        <v>30</v>
      </c>
      <c r="G68" s="57">
        <v>3</v>
      </c>
      <c r="H68" s="88">
        <f t="shared" ref="H68:H77" si="5">(E68+(E68-(2*G68*0.1)*(G68/0.3-1)))/2*(F68+(F68-(2*G68*0.1)*(G68/0.3-1)))/2*G68</f>
        <v>2235.8700000000003</v>
      </c>
      <c r="I68" s="88">
        <f t="shared" si="1"/>
        <v>1.1179350000000001</v>
      </c>
      <c r="J68" s="58">
        <f t="shared" si="2"/>
        <v>2.2358700000000002</v>
      </c>
      <c r="K68" s="58">
        <f t="shared" si="3"/>
        <v>3.3538050000000004</v>
      </c>
    </row>
    <row r="69" spans="1:11" x14ac:dyDescent="0.25">
      <c r="A69" s="59">
        <v>66</v>
      </c>
      <c r="B69" s="59" t="s">
        <v>184</v>
      </c>
      <c r="C69" s="83" t="s">
        <v>176</v>
      </c>
      <c r="D69" s="60" t="s">
        <v>186</v>
      </c>
      <c r="E69" s="57">
        <v>30</v>
      </c>
      <c r="F69" s="57">
        <v>30</v>
      </c>
      <c r="G69" s="57">
        <v>3</v>
      </c>
      <c r="H69" s="88">
        <f t="shared" si="5"/>
        <v>2235.8700000000003</v>
      </c>
      <c r="I69" s="88">
        <f t="shared" ref="I69:I77" si="6">0.75*(H69/0.15)/10000</f>
        <v>1.1179350000000001</v>
      </c>
      <c r="J69" s="58">
        <f t="shared" ref="J69:J77" si="7">I69*2</f>
        <v>2.2358700000000002</v>
      </c>
      <c r="K69" s="58">
        <f t="shared" ref="K69:K77" si="8">+J69+I69</f>
        <v>3.3538050000000004</v>
      </c>
    </row>
    <row r="70" spans="1:11" x14ac:dyDescent="0.25">
      <c r="A70" s="59">
        <v>67</v>
      </c>
      <c r="B70" s="59" t="s">
        <v>184</v>
      </c>
      <c r="C70" s="83" t="s">
        <v>177</v>
      </c>
      <c r="D70" s="60" t="s">
        <v>185</v>
      </c>
      <c r="E70" s="57">
        <v>23</v>
      </c>
      <c r="F70" s="57">
        <v>23</v>
      </c>
      <c r="G70" s="57">
        <v>3</v>
      </c>
      <c r="H70" s="88">
        <f t="shared" si="5"/>
        <v>1236.27</v>
      </c>
      <c r="I70" s="88">
        <f t="shared" si="6"/>
        <v>0.61813499999999999</v>
      </c>
      <c r="J70" s="58">
        <f t="shared" si="7"/>
        <v>1.23627</v>
      </c>
      <c r="K70" s="58">
        <f t="shared" si="8"/>
        <v>1.8544049999999999</v>
      </c>
    </row>
    <row r="71" spans="1:11" x14ac:dyDescent="0.25">
      <c r="A71" s="59">
        <v>68</v>
      </c>
      <c r="B71" s="59" t="s">
        <v>184</v>
      </c>
      <c r="C71" s="83" t="s">
        <v>177</v>
      </c>
      <c r="D71" s="60" t="s">
        <v>188</v>
      </c>
      <c r="E71" s="57">
        <v>30</v>
      </c>
      <c r="F71" s="57">
        <v>23</v>
      </c>
      <c r="G71" s="57">
        <v>3</v>
      </c>
      <c r="H71" s="88">
        <f t="shared" si="5"/>
        <v>1662.5700000000002</v>
      </c>
      <c r="I71" s="88">
        <f t="shared" si="6"/>
        <v>0.83128500000000005</v>
      </c>
      <c r="J71" s="58">
        <f t="shared" si="7"/>
        <v>1.6625700000000001</v>
      </c>
      <c r="K71" s="58">
        <f t="shared" si="8"/>
        <v>2.4938549999999999</v>
      </c>
    </row>
    <row r="72" spans="1:11" x14ac:dyDescent="0.25">
      <c r="A72" s="59">
        <v>69</v>
      </c>
      <c r="B72" s="59" t="s">
        <v>184</v>
      </c>
      <c r="C72" s="83" t="s">
        <v>178</v>
      </c>
      <c r="D72" s="60" t="s">
        <v>187</v>
      </c>
      <c r="E72" s="57">
        <v>40</v>
      </c>
      <c r="F72" s="57">
        <v>40</v>
      </c>
      <c r="G72" s="57">
        <v>3</v>
      </c>
      <c r="H72" s="88">
        <f t="shared" si="5"/>
        <v>4173.869999999999</v>
      </c>
      <c r="I72" s="88">
        <f t="shared" si="6"/>
        <v>2.086935</v>
      </c>
      <c r="J72" s="58">
        <f t="shared" si="7"/>
        <v>4.17387</v>
      </c>
      <c r="K72" s="58">
        <f t="shared" si="8"/>
        <v>6.2608049999999995</v>
      </c>
    </row>
    <row r="73" spans="1:11" x14ac:dyDescent="0.25">
      <c r="A73" s="59">
        <v>70</v>
      </c>
      <c r="B73" s="59" t="s">
        <v>184</v>
      </c>
      <c r="C73" s="83" t="s">
        <v>179</v>
      </c>
      <c r="D73" s="60" t="s">
        <v>185</v>
      </c>
      <c r="E73" s="57">
        <v>23</v>
      </c>
      <c r="F73" s="57">
        <v>23</v>
      </c>
      <c r="G73" s="57">
        <v>3</v>
      </c>
      <c r="H73" s="88">
        <f t="shared" si="5"/>
        <v>1236.27</v>
      </c>
      <c r="I73" s="88">
        <f t="shared" si="6"/>
        <v>0.61813499999999999</v>
      </c>
      <c r="J73" s="58">
        <f t="shared" si="7"/>
        <v>1.23627</v>
      </c>
      <c r="K73" s="58">
        <f t="shared" si="8"/>
        <v>1.8544049999999999</v>
      </c>
    </row>
    <row r="74" spans="1:11" x14ac:dyDescent="0.25">
      <c r="A74" s="59">
        <v>71</v>
      </c>
      <c r="B74" s="59" t="s">
        <v>184</v>
      </c>
      <c r="C74" s="83" t="s">
        <v>180</v>
      </c>
      <c r="D74" s="60" t="s">
        <v>186</v>
      </c>
      <c r="E74" s="57">
        <v>30</v>
      </c>
      <c r="F74" s="57">
        <v>30</v>
      </c>
      <c r="G74" s="57">
        <v>3</v>
      </c>
      <c r="H74" s="88">
        <f t="shared" si="5"/>
        <v>2235.8700000000003</v>
      </c>
      <c r="I74" s="88">
        <f t="shared" si="6"/>
        <v>1.1179350000000001</v>
      </c>
      <c r="J74" s="58">
        <f t="shared" si="7"/>
        <v>2.2358700000000002</v>
      </c>
      <c r="K74" s="58">
        <f t="shared" si="8"/>
        <v>3.3538050000000004</v>
      </c>
    </row>
    <row r="75" spans="1:11" x14ac:dyDescent="0.25">
      <c r="A75" s="59">
        <v>72</v>
      </c>
      <c r="B75" s="59" t="s">
        <v>184</v>
      </c>
      <c r="C75" s="83" t="s">
        <v>181</v>
      </c>
      <c r="D75" s="60" t="s">
        <v>186</v>
      </c>
      <c r="E75" s="57">
        <v>30</v>
      </c>
      <c r="F75" s="57">
        <v>30</v>
      </c>
      <c r="G75" s="57">
        <v>3</v>
      </c>
      <c r="H75" s="88">
        <f t="shared" si="5"/>
        <v>2235.8700000000003</v>
      </c>
      <c r="I75" s="88">
        <f t="shared" si="6"/>
        <v>1.1179350000000001</v>
      </c>
      <c r="J75" s="58">
        <f t="shared" si="7"/>
        <v>2.2358700000000002</v>
      </c>
      <c r="K75" s="58">
        <f t="shared" si="8"/>
        <v>3.3538050000000004</v>
      </c>
    </row>
    <row r="76" spans="1:11" x14ac:dyDescent="0.25">
      <c r="A76" s="59">
        <v>73</v>
      </c>
      <c r="B76" s="59" t="s">
        <v>184</v>
      </c>
      <c r="C76" s="83" t="s">
        <v>182</v>
      </c>
      <c r="D76" s="60" t="s">
        <v>186</v>
      </c>
      <c r="E76" s="57">
        <v>30</v>
      </c>
      <c r="F76" s="57">
        <v>30</v>
      </c>
      <c r="G76" s="57">
        <v>3</v>
      </c>
      <c r="H76" s="88">
        <f t="shared" si="5"/>
        <v>2235.8700000000003</v>
      </c>
      <c r="I76" s="88">
        <f t="shared" si="6"/>
        <v>1.1179350000000001</v>
      </c>
      <c r="J76" s="58">
        <f t="shared" si="7"/>
        <v>2.2358700000000002</v>
      </c>
      <c r="K76" s="58">
        <f t="shared" si="8"/>
        <v>3.3538050000000004</v>
      </c>
    </row>
    <row r="77" spans="1:11" x14ac:dyDescent="0.25">
      <c r="A77" s="59">
        <v>74</v>
      </c>
      <c r="B77" s="59" t="s">
        <v>184</v>
      </c>
      <c r="C77" s="83" t="s">
        <v>183</v>
      </c>
      <c r="D77" s="60" t="s">
        <v>185</v>
      </c>
      <c r="E77" s="57">
        <v>23</v>
      </c>
      <c r="F77" s="57">
        <v>23</v>
      </c>
      <c r="G77" s="57">
        <v>3</v>
      </c>
      <c r="H77" s="88">
        <f t="shared" si="5"/>
        <v>1236.27</v>
      </c>
      <c r="I77" s="88">
        <f t="shared" si="6"/>
        <v>0.61813499999999999</v>
      </c>
      <c r="J77" s="58">
        <f t="shared" si="7"/>
        <v>1.23627</v>
      </c>
      <c r="K77" s="58">
        <f t="shared" si="8"/>
        <v>1.8544049999999999</v>
      </c>
    </row>
    <row r="78" spans="1:11" x14ac:dyDescent="0.25">
      <c r="A78" s="59">
        <v>75</v>
      </c>
      <c r="B78" s="59" t="s">
        <v>189</v>
      </c>
      <c r="C78" s="83" t="s">
        <v>190</v>
      </c>
      <c r="D78" s="63">
        <v>0.8</v>
      </c>
      <c r="E78" s="57">
        <v>0.8</v>
      </c>
      <c r="H78" s="58"/>
      <c r="K78" s="58">
        <f t="shared" ref="K78:K111" si="9">E78</f>
        <v>0.8</v>
      </c>
    </row>
    <row r="79" spans="1:11" x14ac:dyDescent="0.25">
      <c r="A79" s="59">
        <v>76</v>
      </c>
      <c r="B79" s="59" t="s">
        <v>189</v>
      </c>
      <c r="C79" s="83" t="s">
        <v>191</v>
      </c>
      <c r="D79" s="63">
        <v>0.8</v>
      </c>
      <c r="E79" s="57">
        <v>0.8</v>
      </c>
      <c r="H79" s="58"/>
      <c r="K79" s="58">
        <f t="shared" si="9"/>
        <v>0.8</v>
      </c>
    </row>
    <row r="80" spans="1:11" x14ac:dyDescent="0.25">
      <c r="A80" s="59">
        <v>77</v>
      </c>
      <c r="B80" s="59" t="s">
        <v>189</v>
      </c>
      <c r="C80" s="83" t="s">
        <v>192</v>
      </c>
      <c r="D80" s="63">
        <v>1.01</v>
      </c>
      <c r="E80" s="57">
        <v>1.01</v>
      </c>
      <c r="H80" s="58"/>
      <c r="K80" s="58">
        <f t="shared" si="9"/>
        <v>1.01</v>
      </c>
    </row>
    <row r="81" spans="1:11" x14ac:dyDescent="0.25">
      <c r="A81" s="59">
        <v>78</v>
      </c>
      <c r="B81" s="59" t="s">
        <v>189</v>
      </c>
      <c r="C81" s="83" t="s">
        <v>193</v>
      </c>
      <c r="D81" s="63">
        <v>0.8</v>
      </c>
      <c r="E81" s="57">
        <v>0.8</v>
      </c>
      <c r="H81" s="58"/>
      <c r="K81" s="58">
        <f t="shared" si="9"/>
        <v>0.8</v>
      </c>
    </row>
    <row r="82" spans="1:11" x14ac:dyDescent="0.25">
      <c r="A82" s="59">
        <v>79</v>
      </c>
      <c r="B82" s="59" t="s">
        <v>189</v>
      </c>
      <c r="C82" s="83" t="s">
        <v>137</v>
      </c>
      <c r="D82" s="63">
        <v>0.4</v>
      </c>
      <c r="E82" s="57">
        <v>0.4</v>
      </c>
      <c r="H82" s="58"/>
      <c r="K82" s="58">
        <f t="shared" si="9"/>
        <v>0.4</v>
      </c>
    </row>
    <row r="83" spans="1:11" x14ac:dyDescent="0.25">
      <c r="A83" s="59">
        <v>80</v>
      </c>
      <c r="B83" s="59" t="s">
        <v>189</v>
      </c>
      <c r="C83" s="83" t="s">
        <v>194</v>
      </c>
      <c r="D83" s="63">
        <v>0.8</v>
      </c>
      <c r="E83" s="57">
        <v>0.8</v>
      </c>
      <c r="H83" s="58"/>
      <c r="K83" s="58">
        <f t="shared" si="9"/>
        <v>0.8</v>
      </c>
    </row>
    <row r="84" spans="1:11" x14ac:dyDescent="0.25">
      <c r="A84" s="59">
        <v>81</v>
      </c>
      <c r="B84" s="59" t="s">
        <v>189</v>
      </c>
      <c r="C84" s="83" t="s">
        <v>195</v>
      </c>
      <c r="D84" s="63">
        <v>0.4</v>
      </c>
      <c r="E84" s="57">
        <v>0.4</v>
      </c>
      <c r="H84" s="58"/>
      <c r="K84" s="58">
        <f t="shared" si="9"/>
        <v>0.4</v>
      </c>
    </row>
    <row r="85" spans="1:11" x14ac:dyDescent="0.25">
      <c r="A85" s="59">
        <v>82</v>
      </c>
      <c r="B85" s="59" t="s">
        <v>189</v>
      </c>
      <c r="C85" s="83" t="s">
        <v>139</v>
      </c>
      <c r="D85" s="63">
        <v>0.4</v>
      </c>
      <c r="E85" s="57">
        <v>0.4</v>
      </c>
      <c r="H85" s="58"/>
      <c r="K85" s="58">
        <f t="shared" si="9"/>
        <v>0.4</v>
      </c>
    </row>
    <row r="86" spans="1:11" x14ac:dyDescent="0.25">
      <c r="A86" s="59">
        <v>83</v>
      </c>
      <c r="B86" s="59" t="s">
        <v>189</v>
      </c>
      <c r="C86" s="83" t="s">
        <v>138</v>
      </c>
      <c r="D86" s="63">
        <v>0.4</v>
      </c>
      <c r="E86" s="57">
        <v>0.4</v>
      </c>
      <c r="H86" s="58"/>
      <c r="K86" s="58">
        <f t="shared" si="9"/>
        <v>0.4</v>
      </c>
    </row>
    <row r="87" spans="1:11" x14ac:dyDescent="0.25">
      <c r="A87" s="59">
        <v>84</v>
      </c>
      <c r="B87" s="59" t="s">
        <v>189</v>
      </c>
      <c r="C87" s="83" t="s">
        <v>196</v>
      </c>
      <c r="D87" s="63">
        <v>0.4</v>
      </c>
      <c r="E87" s="57">
        <v>0.4</v>
      </c>
      <c r="H87" s="58"/>
      <c r="K87" s="58">
        <f t="shared" si="9"/>
        <v>0.4</v>
      </c>
    </row>
    <row r="88" spans="1:11" x14ac:dyDescent="0.25">
      <c r="A88" s="59">
        <v>85</v>
      </c>
      <c r="B88" s="59" t="s">
        <v>189</v>
      </c>
      <c r="C88" s="83" t="s">
        <v>197</v>
      </c>
      <c r="D88" s="63">
        <v>0.4</v>
      </c>
      <c r="E88" s="57">
        <v>0.4</v>
      </c>
      <c r="H88" s="58"/>
      <c r="K88" s="58">
        <f t="shared" si="9"/>
        <v>0.4</v>
      </c>
    </row>
    <row r="89" spans="1:11" x14ac:dyDescent="0.25">
      <c r="A89" s="59">
        <v>86</v>
      </c>
      <c r="B89" s="59" t="s">
        <v>189</v>
      </c>
      <c r="C89" s="83" t="s">
        <v>152</v>
      </c>
      <c r="D89" s="63">
        <v>0.8</v>
      </c>
      <c r="E89" s="57">
        <v>0.8</v>
      </c>
      <c r="H89" s="58"/>
      <c r="K89" s="58">
        <f t="shared" si="9"/>
        <v>0.8</v>
      </c>
    </row>
    <row r="90" spans="1:11" x14ac:dyDescent="0.25">
      <c r="A90" s="59">
        <v>87</v>
      </c>
      <c r="B90" s="59" t="s">
        <v>189</v>
      </c>
      <c r="C90" s="83" t="s">
        <v>157</v>
      </c>
      <c r="D90" s="63">
        <v>0.4</v>
      </c>
      <c r="E90" s="57">
        <v>0.4</v>
      </c>
      <c r="H90" s="58"/>
      <c r="K90" s="58">
        <f t="shared" si="9"/>
        <v>0.4</v>
      </c>
    </row>
    <row r="91" spans="1:11" x14ac:dyDescent="0.25">
      <c r="A91" s="59">
        <v>88</v>
      </c>
      <c r="B91" s="59" t="s">
        <v>189</v>
      </c>
      <c r="C91" s="83" t="s">
        <v>155</v>
      </c>
      <c r="D91" s="63">
        <v>0.8</v>
      </c>
      <c r="E91" s="57">
        <v>0.8</v>
      </c>
      <c r="H91" s="58"/>
      <c r="K91" s="58">
        <f t="shared" si="9"/>
        <v>0.8</v>
      </c>
    </row>
    <row r="92" spans="1:11" x14ac:dyDescent="0.25">
      <c r="A92" s="59">
        <v>89</v>
      </c>
      <c r="B92" s="59" t="s">
        <v>189</v>
      </c>
      <c r="C92" s="83" t="s">
        <v>198</v>
      </c>
      <c r="D92" s="63">
        <v>0.2</v>
      </c>
      <c r="E92" s="57">
        <v>0.2</v>
      </c>
      <c r="H92" s="58"/>
      <c r="K92" s="58">
        <f t="shared" si="9"/>
        <v>0.2</v>
      </c>
    </row>
    <row r="93" spans="1:11" x14ac:dyDescent="0.25">
      <c r="A93" s="59">
        <v>90</v>
      </c>
      <c r="B93" s="59" t="s">
        <v>189</v>
      </c>
      <c r="C93" s="83" t="s">
        <v>159</v>
      </c>
      <c r="D93" s="63">
        <v>0.8</v>
      </c>
      <c r="E93" s="57">
        <v>0.8</v>
      </c>
      <c r="H93" s="58"/>
      <c r="K93" s="58">
        <f t="shared" si="9"/>
        <v>0.8</v>
      </c>
    </row>
    <row r="94" spans="1:11" x14ac:dyDescent="0.25">
      <c r="A94" s="59">
        <v>91</v>
      </c>
      <c r="B94" s="59" t="s">
        <v>189</v>
      </c>
      <c r="C94" s="83" t="s">
        <v>160</v>
      </c>
      <c r="D94" s="63">
        <v>0.8</v>
      </c>
      <c r="E94" s="57">
        <v>0.8</v>
      </c>
      <c r="H94" s="58"/>
      <c r="K94" s="58">
        <f t="shared" si="9"/>
        <v>0.8</v>
      </c>
    </row>
    <row r="95" spans="1:11" x14ac:dyDescent="0.25">
      <c r="A95" s="59">
        <v>92</v>
      </c>
      <c r="B95" s="59" t="s">
        <v>189</v>
      </c>
      <c r="C95" s="83" t="s">
        <v>162</v>
      </c>
      <c r="D95" s="63">
        <v>0.4</v>
      </c>
      <c r="E95" s="57">
        <v>0.4</v>
      </c>
      <c r="H95" s="58"/>
      <c r="K95" s="58">
        <f t="shared" si="9"/>
        <v>0.4</v>
      </c>
    </row>
    <row r="96" spans="1:11" x14ac:dyDescent="0.25">
      <c r="A96" s="59">
        <v>93</v>
      </c>
      <c r="B96" s="59" t="s">
        <v>189</v>
      </c>
      <c r="C96" s="83" t="s">
        <v>199</v>
      </c>
      <c r="D96" s="63">
        <v>0.36</v>
      </c>
      <c r="E96" s="57">
        <v>0.36</v>
      </c>
      <c r="H96" s="58"/>
      <c r="K96" s="58">
        <f t="shared" si="9"/>
        <v>0.36</v>
      </c>
    </row>
    <row r="97" spans="1:11" x14ac:dyDescent="0.25">
      <c r="A97" s="59">
        <v>94</v>
      </c>
      <c r="B97" s="59" t="s">
        <v>189</v>
      </c>
      <c r="C97" s="83" t="s">
        <v>199</v>
      </c>
      <c r="D97" s="63">
        <v>0.36</v>
      </c>
      <c r="E97" s="57">
        <v>0.36</v>
      </c>
      <c r="H97" s="58"/>
      <c r="K97" s="58">
        <f t="shared" si="9"/>
        <v>0.36</v>
      </c>
    </row>
    <row r="98" spans="1:11" x14ac:dyDescent="0.25">
      <c r="A98" s="59">
        <v>95</v>
      </c>
      <c r="B98" s="59" t="s">
        <v>189</v>
      </c>
      <c r="C98" s="83" t="s">
        <v>170</v>
      </c>
      <c r="D98" s="63">
        <v>0.4</v>
      </c>
      <c r="E98" s="57">
        <v>0.4</v>
      </c>
      <c r="H98" s="58"/>
      <c r="K98" s="58">
        <f t="shared" si="9"/>
        <v>0.4</v>
      </c>
    </row>
    <row r="99" spans="1:11" x14ac:dyDescent="0.25">
      <c r="A99" s="59">
        <v>96</v>
      </c>
      <c r="B99" s="59" t="s">
        <v>189</v>
      </c>
      <c r="C99" s="83" t="s">
        <v>200</v>
      </c>
      <c r="D99" s="63">
        <v>0.04</v>
      </c>
      <c r="E99" s="57">
        <v>0.04</v>
      </c>
      <c r="H99" s="58"/>
      <c r="K99" s="58">
        <f t="shared" si="9"/>
        <v>0.04</v>
      </c>
    </row>
    <row r="100" spans="1:11" x14ac:dyDescent="0.25">
      <c r="A100" s="59">
        <v>97</v>
      </c>
      <c r="B100" s="59" t="s">
        <v>189</v>
      </c>
      <c r="C100" s="83" t="s">
        <v>201</v>
      </c>
      <c r="D100" s="63">
        <v>0.8</v>
      </c>
      <c r="E100" s="57">
        <v>0.8</v>
      </c>
      <c r="H100" s="58"/>
      <c r="K100" s="58">
        <f t="shared" si="9"/>
        <v>0.8</v>
      </c>
    </row>
    <row r="101" spans="1:11" x14ac:dyDescent="0.25">
      <c r="A101" s="59">
        <v>98</v>
      </c>
      <c r="B101" s="59" t="s">
        <v>189</v>
      </c>
      <c r="C101" s="83" t="s">
        <v>175</v>
      </c>
      <c r="D101" s="63">
        <v>0.4</v>
      </c>
      <c r="E101" s="57">
        <v>0.4</v>
      </c>
      <c r="H101" s="58"/>
      <c r="K101" s="58">
        <f t="shared" si="9"/>
        <v>0.4</v>
      </c>
    </row>
    <row r="102" spans="1:11" x14ac:dyDescent="0.25">
      <c r="A102" s="59">
        <v>99</v>
      </c>
      <c r="B102" s="59" t="s">
        <v>189</v>
      </c>
      <c r="C102" s="83" t="s">
        <v>202</v>
      </c>
      <c r="D102" s="63">
        <v>0.4</v>
      </c>
      <c r="E102" s="57">
        <v>0.4</v>
      </c>
      <c r="H102" s="58"/>
      <c r="K102" s="58">
        <f t="shared" si="9"/>
        <v>0.4</v>
      </c>
    </row>
    <row r="103" spans="1:11" x14ac:dyDescent="0.25">
      <c r="A103" s="59">
        <v>100</v>
      </c>
      <c r="B103" s="59" t="s">
        <v>189</v>
      </c>
      <c r="C103" s="83" t="s">
        <v>199</v>
      </c>
      <c r="D103" s="63">
        <v>0.5</v>
      </c>
      <c r="E103" s="57">
        <v>0.5</v>
      </c>
      <c r="H103" s="58"/>
      <c r="K103" s="58">
        <f t="shared" si="9"/>
        <v>0.5</v>
      </c>
    </row>
    <row r="104" spans="1:11" x14ac:dyDescent="0.25">
      <c r="A104" s="59">
        <v>101</v>
      </c>
      <c r="B104" s="59" t="s">
        <v>189</v>
      </c>
      <c r="C104" s="83" t="s">
        <v>199</v>
      </c>
      <c r="D104" s="63">
        <v>0.4</v>
      </c>
      <c r="E104" s="57">
        <v>0.4</v>
      </c>
      <c r="H104" s="58"/>
      <c r="K104" s="58">
        <f t="shared" si="9"/>
        <v>0.4</v>
      </c>
    </row>
    <row r="105" spans="1:11" x14ac:dyDescent="0.25">
      <c r="A105" s="59">
        <v>102</v>
      </c>
      <c r="B105" s="59" t="s">
        <v>189</v>
      </c>
      <c r="C105" s="83" t="s">
        <v>203</v>
      </c>
      <c r="D105" s="63">
        <v>0.4</v>
      </c>
      <c r="E105" s="57">
        <v>0.4</v>
      </c>
      <c r="H105" s="58"/>
      <c r="K105" s="58">
        <f t="shared" si="9"/>
        <v>0.4</v>
      </c>
    </row>
    <row r="106" spans="1:11" x14ac:dyDescent="0.25">
      <c r="A106" s="59">
        <v>103</v>
      </c>
      <c r="B106" s="59" t="s">
        <v>189</v>
      </c>
      <c r="C106" s="83" t="s">
        <v>179</v>
      </c>
      <c r="D106" s="63">
        <v>0.04</v>
      </c>
      <c r="E106" s="57">
        <v>0.04</v>
      </c>
      <c r="H106" s="58"/>
      <c r="K106" s="58">
        <f t="shared" si="9"/>
        <v>0.04</v>
      </c>
    </row>
    <row r="107" spans="1:11" x14ac:dyDescent="0.25">
      <c r="A107" s="59">
        <v>104</v>
      </c>
      <c r="B107" s="64" t="s">
        <v>204</v>
      </c>
      <c r="C107" s="83" t="s">
        <v>142</v>
      </c>
      <c r="D107" s="63">
        <v>0.4</v>
      </c>
      <c r="E107" s="57">
        <v>0.4</v>
      </c>
      <c r="H107" s="58"/>
      <c r="K107" s="58">
        <f t="shared" si="9"/>
        <v>0.4</v>
      </c>
    </row>
    <row r="108" spans="1:11" x14ac:dyDescent="0.25">
      <c r="A108" s="59">
        <v>105</v>
      </c>
      <c r="B108" s="64" t="s">
        <v>204</v>
      </c>
      <c r="C108" s="83" t="s">
        <v>161</v>
      </c>
      <c r="D108" s="63">
        <v>0.2</v>
      </c>
      <c r="E108" s="57">
        <v>0.2</v>
      </c>
      <c r="H108" s="58"/>
      <c r="K108" s="58">
        <f t="shared" si="9"/>
        <v>0.2</v>
      </c>
    </row>
    <row r="109" spans="1:11" x14ac:dyDescent="0.25">
      <c r="A109" s="59">
        <v>106</v>
      </c>
      <c r="B109" s="64" t="s">
        <v>204</v>
      </c>
      <c r="C109" s="83" t="s">
        <v>165</v>
      </c>
      <c r="D109" s="63">
        <v>0.5</v>
      </c>
      <c r="E109" s="57">
        <v>0.5</v>
      </c>
      <c r="H109" s="58"/>
      <c r="K109" s="58">
        <f t="shared" si="9"/>
        <v>0.5</v>
      </c>
    </row>
    <row r="110" spans="1:11" x14ac:dyDescent="0.25">
      <c r="A110" s="59">
        <v>107</v>
      </c>
      <c r="B110" s="64" t="s">
        <v>204</v>
      </c>
      <c r="C110" s="83" t="s">
        <v>166</v>
      </c>
      <c r="D110" s="63">
        <v>0.5</v>
      </c>
      <c r="E110" s="57">
        <v>0.5</v>
      </c>
      <c r="H110" s="58"/>
      <c r="K110" s="58">
        <f t="shared" si="9"/>
        <v>0.5</v>
      </c>
    </row>
    <row r="111" spans="1:11" x14ac:dyDescent="0.25">
      <c r="A111" s="59">
        <v>108</v>
      </c>
      <c r="B111" s="64" t="s">
        <v>204</v>
      </c>
      <c r="C111" s="83" t="s">
        <v>167</v>
      </c>
      <c r="D111" s="63">
        <v>0.5</v>
      </c>
      <c r="E111" s="57">
        <v>0.5</v>
      </c>
      <c r="H111" s="58"/>
      <c r="K111" s="58">
        <f t="shared" si="9"/>
        <v>0.5</v>
      </c>
    </row>
    <row r="112" spans="1:11" x14ac:dyDescent="0.25">
      <c r="A112" s="59">
        <v>109</v>
      </c>
      <c r="B112" s="64" t="s">
        <v>224</v>
      </c>
      <c r="C112" s="83" t="s">
        <v>122</v>
      </c>
      <c r="D112" s="65" t="s">
        <v>238</v>
      </c>
      <c r="E112" s="57">
        <v>7</v>
      </c>
      <c r="F112" s="57">
        <v>7</v>
      </c>
      <c r="H112" s="58"/>
      <c r="I112" s="57" t="s">
        <v>274</v>
      </c>
      <c r="K112" s="58">
        <v>1</v>
      </c>
    </row>
    <row r="113" spans="1:11" x14ac:dyDescent="0.25">
      <c r="A113" s="59">
        <v>110</v>
      </c>
      <c r="B113" s="64" t="s">
        <v>224</v>
      </c>
      <c r="C113" s="83" t="s">
        <v>205</v>
      </c>
      <c r="D113" s="65" t="s">
        <v>238</v>
      </c>
      <c r="E113" s="57">
        <v>7</v>
      </c>
      <c r="F113" s="57">
        <v>7</v>
      </c>
      <c r="H113" s="58"/>
      <c r="K113" s="58">
        <v>1</v>
      </c>
    </row>
    <row r="114" spans="1:11" x14ac:dyDescent="0.25">
      <c r="A114" s="59">
        <v>111</v>
      </c>
      <c r="B114" s="64" t="s">
        <v>224</v>
      </c>
      <c r="C114" s="83" t="s">
        <v>121</v>
      </c>
      <c r="D114" s="65" t="s">
        <v>238</v>
      </c>
      <c r="E114" s="57">
        <v>7</v>
      </c>
      <c r="F114" s="57">
        <v>7</v>
      </c>
      <c r="H114" s="58"/>
      <c r="K114" s="58">
        <v>1</v>
      </c>
    </row>
    <row r="115" spans="1:11" x14ac:dyDescent="0.25">
      <c r="A115" s="59">
        <v>112</v>
      </c>
      <c r="B115" s="64" t="s">
        <v>224</v>
      </c>
      <c r="C115" s="83" t="s">
        <v>122</v>
      </c>
      <c r="D115" s="65" t="s">
        <v>238</v>
      </c>
      <c r="E115" s="57">
        <v>7</v>
      </c>
      <c r="F115" s="57">
        <v>7</v>
      </c>
      <c r="H115" s="58"/>
      <c r="K115" s="58">
        <v>1</v>
      </c>
    </row>
    <row r="116" spans="1:11" x14ac:dyDescent="0.25">
      <c r="A116" s="59">
        <v>113</v>
      </c>
      <c r="B116" s="64" t="s">
        <v>224</v>
      </c>
      <c r="C116" s="83" t="s">
        <v>120</v>
      </c>
      <c r="D116" s="65" t="s">
        <v>238</v>
      </c>
      <c r="E116" s="57">
        <v>7</v>
      </c>
      <c r="F116" s="57">
        <v>7</v>
      </c>
      <c r="H116" s="58"/>
      <c r="K116" s="58">
        <v>1</v>
      </c>
    </row>
    <row r="117" spans="1:11" x14ac:dyDescent="0.25">
      <c r="A117" s="59">
        <v>114</v>
      </c>
      <c r="B117" s="64" t="s">
        <v>224</v>
      </c>
      <c r="C117" s="83" t="s">
        <v>206</v>
      </c>
      <c r="D117" s="65" t="s">
        <v>238</v>
      </c>
      <c r="E117" s="57">
        <v>7</v>
      </c>
      <c r="F117" s="57">
        <v>7</v>
      </c>
      <c r="H117" s="58"/>
      <c r="K117" s="58">
        <v>1</v>
      </c>
    </row>
    <row r="118" spans="1:11" x14ac:dyDescent="0.25">
      <c r="A118" s="59">
        <v>115</v>
      </c>
      <c r="B118" s="64" t="s">
        <v>224</v>
      </c>
      <c r="C118" s="83" t="s">
        <v>206</v>
      </c>
      <c r="D118" s="65" t="s">
        <v>238</v>
      </c>
      <c r="E118" s="57">
        <v>7</v>
      </c>
      <c r="F118" s="57">
        <v>7</v>
      </c>
      <c r="H118" s="58"/>
      <c r="K118" s="58">
        <v>1</v>
      </c>
    </row>
    <row r="119" spans="1:11" x14ac:dyDescent="0.25">
      <c r="A119" s="59">
        <v>116</v>
      </c>
      <c r="B119" s="64" t="s">
        <v>224</v>
      </c>
      <c r="C119" s="83" t="s">
        <v>127</v>
      </c>
      <c r="D119" s="65" t="s">
        <v>238</v>
      </c>
      <c r="E119" s="57">
        <v>7</v>
      </c>
      <c r="F119" s="57">
        <v>7</v>
      </c>
      <c r="H119" s="58"/>
      <c r="K119" s="58">
        <v>1</v>
      </c>
    </row>
    <row r="120" spans="1:11" x14ac:dyDescent="0.25">
      <c r="A120" s="59">
        <v>117</v>
      </c>
      <c r="B120" s="64" t="s">
        <v>224</v>
      </c>
      <c r="C120" s="83" t="s">
        <v>125</v>
      </c>
      <c r="D120" s="65" t="s">
        <v>238</v>
      </c>
      <c r="E120" s="57">
        <v>7</v>
      </c>
      <c r="F120" s="57">
        <v>7</v>
      </c>
      <c r="H120" s="58"/>
      <c r="K120" s="58">
        <v>1</v>
      </c>
    </row>
    <row r="121" spans="1:11" x14ac:dyDescent="0.25">
      <c r="A121" s="59">
        <v>118</v>
      </c>
      <c r="B121" s="64" t="s">
        <v>224</v>
      </c>
      <c r="C121" s="83" t="s">
        <v>126</v>
      </c>
      <c r="D121" s="65" t="s">
        <v>238</v>
      </c>
      <c r="E121" s="57">
        <v>7</v>
      </c>
      <c r="F121" s="57">
        <v>7</v>
      </c>
      <c r="H121" s="58"/>
      <c r="K121" s="58">
        <v>1</v>
      </c>
    </row>
    <row r="122" spans="1:11" x14ac:dyDescent="0.25">
      <c r="A122" s="59">
        <v>119</v>
      </c>
      <c r="B122" s="64" t="s">
        <v>224</v>
      </c>
      <c r="C122" s="83" t="s">
        <v>207</v>
      </c>
      <c r="D122" s="65" t="s">
        <v>238</v>
      </c>
      <c r="E122" s="57">
        <v>7</v>
      </c>
      <c r="F122" s="57">
        <v>7</v>
      </c>
      <c r="H122" s="58"/>
      <c r="K122" s="58">
        <v>1</v>
      </c>
    </row>
    <row r="123" spans="1:11" x14ac:dyDescent="0.25">
      <c r="A123" s="59">
        <v>120</v>
      </c>
      <c r="B123" s="64" t="s">
        <v>224</v>
      </c>
      <c r="C123" s="83" t="s">
        <v>208</v>
      </c>
      <c r="D123" s="65" t="s">
        <v>238</v>
      </c>
      <c r="E123" s="57">
        <v>7</v>
      </c>
      <c r="F123" s="57">
        <v>7</v>
      </c>
      <c r="H123" s="58"/>
      <c r="K123" s="58">
        <v>1</v>
      </c>
    </row>
    <row r="124" spans="1:11" x14ac:dyDescent="0.25">
      <c r="A124" s="59">
        <v>121</v>
      </c>
      <c r="B124" s="64" t="s">
        <v>224</v>
      </c>
      <c r="C124" s="83" t="s">
        <v>119</v>
      </c>
      <c r="D124" s="65" t="s">
        <v>238</v>
      </c>
      <c r="E124" s="57">
        <v>7</v>
      </c>
      <c r="F124" s="57">
        <v>7</v>
      </c>
      <c r="H124" s="58"/>
      <c r="K124" s="58">
        <v>1</v>
      </c>
    </row>
    <row r="125" spans="1:11" x14ac:dyDescent="0.25">
      <c r="A125" s="59">
        <v>122</v>
      </c>
      <c r="B125" s="64" t="s">
        <v>224</v>
      </c>
      <c r="C125" s="83" t="s">
        <v>129</v>
      </c>
      <c r="D125" s="65" t="s">
        <v>238</v>
      </c>
      <c r="E125" s="57">
        <v>7</v>
      </c>
      <c r="F125" s="57">
        <v>7</v>
      </c>
      <c r="H125" s="58"/>
      <c r="K125" s="58">
        <v>1</v>
      </c>
    </row>
    <row r="126" spans="1:11" x14ac:dyDescent="0.25">
      <c r="A126" s="59">
        <v>123</v>
      </c>
      <c r="B126" s="64" t="s">
        <v>224</v>
      </c>
      <c r="C126" s="83" t="s">
        <v>209</v>
      </c>
      <c r="D126" s="65" t="s">
        <v>238</v>
      </c>
      <c r="E126" s="57">
        <v>7</v>
      </c>
      <c r="F126" s="57">
        <v>7</v>
      </c>
      <c r="H126" s="58"/>
      <c r="K126" s="58">
        <v>1</v>
      </c>
    </row>
    <row r="127" spans="1:11" x14ac:dyDescent="0.25">
      <c r="A127" s="59">
        <v>124</v>
      </c>
      <c r="B127" s="64" t="s">
        <v>224</v>
      </c>
      <c r="C127" s="83" t="s">
        <v>210</v>
      </c>
      <c r="D127" s="65" t="s">
        <v>238</v>
      </c>
      <c r="E127" s="57">
        <v>7</v>
      </c>
      <c r="F127" s="57">
        <v>7</v>
      </c>
      <c r="H127" s="58"/>
      <c r="K127" s="58">
        <v>1</v>
      </c>
    </row>
    <row r="128" spans="1:11" x14ac:dyDescent="0.25">
      <c r="A128" s="59">
        <v>125</v>
      </c>
      <c r="B128" s="64" t="s">
        <v>224</v>
      </c>
      <c r="C128" s="83" t="s">
        <v>131</v>
      </c>
      <c r="D128" s="65" t="s">
        <v>238</v>
      </c>
      <c r="E128" s="57">
        <v>7</v>
      </c>
      <c r="F128" s="57">
        <v>7</v>
      </c>
      <c r="H128" s="58"/>
      <c r="K128" s="58">
        <v>1</v>
      </c>
    </row>
    <row r="129" spans="1:11" x14ac:dyDescent="0.25">
      <c r="A129" s="59">
        <v>126</v>
      </c>
      <c r="B129" s="64" t="s">
        <v>224</v>
      </c>
      <c r="C129" s="83" t="s">
        <v>132</v>
      </c>
      <c r="D129" s="65" t="s">
        <v>238</v>
      </c>
      <c r="E129" s="57">
        <v>7</v>
      </c>
      <c r="F129" s="57">
        <v>7</v>
      </c>
      <c r="H129" s="58"/>
      <c r="K129" s="58">
        <v>1</v>
      </c>
    </row>
    <row r="130" spans="1:11" x14ac:dyDescent="0.25">
      <c r="A130" s="59">
        <v>127</v>
      </c>
      <c r="B130" s="64" t="s">
        <v>224</v>
      </c>
      <c r="C130" s="83" t="s">
        <v>211</v>
      </c>
      <c r="D130" s="65" t="s">
        <v>238</v>
      </c>
      <c r="E130" s="57">
        <v>7</v>
      </c>
      <c r="F130" s="57">
        <v>7</v>
      </c>
      <c r="H130" s="58"/>
      <c r="K130" s="58">
        <v>1</v>
      </c>
    </row>
    <row r="131" spans="1:11" x14ac:dyDescent="0.25">
      <c r="A131" s="59">
        <v>128</v>
      </c>
      <c r="B131" s="64" t="s">
        <v>224</v>
      </c>
      <c r="C131" s="83" t="s">
        <v>212</v>
      </c>
      <c r="D131" s="65" t="s">
        <v>238</v>
      </c>
      <c r="E131" s="57">
        <v>7</v>
      </c>
      <c r="F131" s="57">
        <v>7</v>
      </c>
      <c r="H131" s="58"/>
      <c r="K131" s="58">
        <v>1</v>
      </c>
    </row>
    <row r="132" spans="1:11" ht="15.75" x14ac:dyDescent="0.25">
      <c r="A132" s="59">
        <v>129</v>
      </c>
      <c r="B132" s="64" t="s">
        <v>224</v>
      </c>
      <c r="C132" s="62" t="s">
        <v>213</v>
      </c>
      <c r="D132" s="65" t="s">
        <v>238</v>
      </c>
      <c r="E132" s="57">
        <v>7</v>
      </c>
      <c r="F132" s="57">
        <v>7</v>
      </c>
      <c r="H132" s="58"/>
      <c r="K132" s="58">
        <v>1</v>
      </c>
    </row>
    <row r="133" spans="1:11" x14ac:dyDescent="0.25">
      <c r="A133" s="59">
        <v>130</v>
      </c>
      <c r="B133" s="64" t="s">
        <v>224</v>
      </c>
      <c r="C133" s="83" t="s">
        <v>214</v>
      </c>
      <c r="D133" s="65" t="s">
        <v>238</v>
      </c>
      <c r="E133" s="57">
        <v>7</v>
      </c>
      <c r="F133" s="57">
        <v>7</v>
      </c>
      <c r="H133" s="58"/>
      <c r="K133" s="58">
        <v>1</v>
      </c>
    </row>
    <row r="134" spans="1:11" x14ac:dyDescent="0.25">
      <c r="A134" s="59">
        <v>131</v>
      </c>
      <c r="B134" s="64" t="s">
        <v>224</v>
      </c>
      <c r="C134" s="83" t="s">
        <v>140</v>
      </c>
      <c r="D134" s="65" t="s">
        <v>238</v>
      </c>
      <c r="E134" s="57">
        <v>7</v>
      </c>
      <c r="F134" s="57">
        <v>7</v>
      </c>
      <c r="H134" s="58"/>
      <c r="K134" s="58">
        <v>1</v>
      </c>
    </row>
    <row r="135" spans="1:11" x14ac:dyDescent="0.25">
      <c r="A135" s="59">
        <v>132</v>
      </c>
      <c r="B135" s="64" t="s">
        <v>224</v>
      </c>
      <c r="C135" s="83" t="s">
        <v>215</v>
      </c>
      <c r="D135" s="65" t="s">
        <v>238</v>
      </c>
      <c r="E135" s="57">
        <v>7</v>
      </c>
      <c r="F135" s="57">
        <v>7</v>
      </c>
      <c r="H135" s="58"/>
      <c r="K135" s="58">
        <v>1</v>
      </c>
    </row>
    <row r="136" spans="1:11" x14ac:dyDescent="0.25">
      <c r="A136" s="59">
        <v>133</v>
      </c>
      <c r="B136" s="64" t="s">
        <v>224</v>
      </c>
      <c r="C136" s="83" t="s">
        <v>142</v>
      </c>
      <c r="D136" s="65" t="s">
        <v>238</v>
      </c>
      <c r="E136" s="57">
        <v>7</v>
      </c>
      <c r="F136" s="57">
        <v>7</v>
      </c>
      <c r="H136" s="58"/>
      <c r="K136" s="58">
        <v>1</v>
      </c>
    </row>
    <row r="137" spans="1:11" x14ac:dyDescent="0.25">
      <c r="A137" s="59">
        <v>134</v>
      </c>
      <c r="B137" s="64" t="s">
        <v>224</v>
      </c>
      <c r="C137" s="83" t="s">
        <v>216</v>
      </c>
      <c r="D137" s="65" t="s">
        <v>238</v>
      </c>
      <c r="E137" s="57">
        <v>7</v>
      </c>
      <c r="F137" s="57">
        <v>7</v>
      </c>
      <c r="H137" s="58"/>
      <c r="K137" s="58">
        <v>1</v>
      </c>
    </row>
    <row r="138" spans="1:11" x14ac:dyDescent="0.25">
      <c r="A138" s="59">
        <v>135</v>
      </c>
      <c r="B138" s="64" t="s">
        <v>224</v>
      </c>
      <c r="C138" s="83" t="s">
        <v>146</v>
      </c>
      <c r="D138" s="65" t="s">
        <v>238</v>
      </c>
      <c r="E138" s="57">
        <v>7</v>
      </c>
      <c r="F138" s="57">
        <v>7</v>
      </c>
      <c r="H138" s="58"/>
      <c r="K138" s="58">
        <v>1</v>
      </c>
    </row>
    <row r="139" spans="1:11" x14ac:dyDescent="0.25">
      <c r="A139" s="59">
        <v>136</v>
      </c>
      <c r="B139" s="64" t="s">
        <v>224</v>
      </c>
      <c r="C139" s="83" t="s">
        <v>149</v>
      </c>
      <c r="D139" s="65" t="s">
        <v>238</v>
      </c>
      <c r="E139" s="57">
        <v>7</v>
      </c>
      <c r="F139" s="57">
        <v>7</v>
      </c>
      <c r="H139" s="58"/>
      <c r="K139" s="58">
        <v>1</v>
      </c>
    </row>
    <row r="140" spans="1:11" x14ac:dyDescent="0.25">
      <c r="A140" s="59">
        <v>137</v>
      </c>
      <c r="B140" s="64" t="s">
        <v>224</v>
      </c>
      <c r="C140" s="83" t="s">
        <v>150</v>
      </c>
      <c r="D140" s="65" t="s">
        <v>238</v>
      </c>
      <c r="E140" s="57">
        <v>7</v>
      </c>
      <c r="F140" s="57">
        <v>7</v>
      </c>
      <c r="H140" s="58"/>
      <c r="K140" s="58">
        <v>1</v>
      </c>
    </row>
    <row r="141" spans="1:11" x14ac:dyDescent="0.25">
      <c r="A141" s="59">
        <v>138</v>
      </c>
      <c r="B141" s="64" t="s">
        <v>224</v>
      </c>
      <c r="C141" s="83" t="s">
        <v>217</v>
      </c>
      <c r="D141" s="65" t="s">
        <v>238</v>
      </c>
      <c r="E141" s="57">
        <v>7</v>
      </c>
      <c r="F141" s="57">
        <v>7</v>
      </c>
      <c r="H141" s="58"/>
      <c r="K141" s="58">
        <v>1</v>
      </c>
    </row>
    <row r="142" spans="1:11" x14ac:dyDescent="0.25">
      <c r="A142" s="59">
        <v>139</v>
      </c>
      <c r="B142" s="64" t="s">
        <v>224</v>
      </c>
      <c r="C142" s="83" t="s">
        <v>218</v>
      </c>
      <c r="D142" s="65" t="s">
        <v>238</v>
      </c>
      <c r="E142" s="57">
        <v>7</v>
      </c>
      <c r="F142" s="57">
        <v>7</v>
      </c>
      <c r="H142" s="58"/>
      <c r="K142" s="58">
        <v>1</v>
      </c>
    </row>
    <row r="143" spans="1:11" x14ac:dyDescent="0.25">
      <c r="A143" s="59">
        <v>140</v>
      </c>
      <c r="B143" s="64" t="s">
        <v>224</v>
      </c>
      <c r="C143" s="83" t="s">
        <v>152</v>
      </c>
      <c r="D143" s="65" t="s">
        <v>238</v>
      </c>
      <c r="E143" s="57">
        <v>7</v>
      </c>
      <c r="F143" s="57">
        <v>7</v>
      </c>
      <c r="H143" s="58"/>
      <c r="K143" s="58">
        <v>1</v>
      </c>
    </row>
    <row r="144" spans="1:11" x14ac:dyDescent="0.25">
      <c r="A144" s="59">
        <v>141</v>
      </c>
      <c r="B144" s="64" t="s">
        <v>224</v>
      </c>
      <c r="C144" s="83" t="s">
        <v>153</v>
      </c>
      <c r="D144" s="65" t="s">
        <v>238</v>
      </c>
      <c r="E144" s="57">
        <v>7</v>
      </c>
      <c r="F144" s="57">
        <v>7</v>
      </c>
      <c r="H144" s="58"/>
      <c r="K144" s="58">
        <v>1</v>
      </c>
    </row>
    <row r="145" spans="1:11" x14ac:dyDescent="0.25">
      <c r="A145" s="59">
        <v>142</v>
      </c>
      <c r="B145" s="64" t="s">
        <v>224</v>
      </c>
      <c r="C145" s="83" t="s">
        <v>154</v>
      </c>
      <c r="D145" s="65" t="s">
        <v>238</v>
      </c>
      <c r="E145" s="57">
        <v>7</v>
      </c>
      <c r="F145" s="57">
        <v>7</v>
      </c>
      <c r="H145" s="58"/>
      <c r="K145" s="58">
        <v>1</v>
      </c>
    </row>
    <row r="146" spans="1:11" x14ac:dyDescent="0.25">
      <c r="A146" s="59">
        <v>143</v>
      </c>
      <c r="B146" s="64" t="s">
        <v>224</v>
      </c>
      <c r="C146" s="83" t="s">
        <v>198</v>
      </c>
      <c r="D146" s="65" t="s">
        <v>238</v>
      </c>
      <c r="E146" s="57">
        <v>7</v>
      </c>
      <c r="F146" s="57">
        <v>7</v>
      </c>
      <c r="H146" s="58"/>
      <c r="K146" s="58">
        <v>1</v>
      </c>
    </row>
    <row r="147" spans="1:11" x14ac:dyDescent="0.25">
      <c r="A147" s="59">
        <v>144</v>
      </c>
      <c r="B147" s="64" t="s">
        <v>224</v>
      </c>
      <c r="C147" s="83" t="s">
        <v>161</v>
      </c>
      <c r="D147" s="65" t="s">
        <v>238</v>
      </c>
      <c r="E147" s="57">
        <v>7</v>
      </c>
      <c r="F147" s="57">
        <v>7</v>
      </c>
      <c r="H147" s="58"/>
      <c r="K147" s="58">
        <v>1</v>
      </c>
    </row>
    <row r="148" spans="1:11" x14ac:dyDescent="0.25">
      <c r="A148" s="59">
        <v>145</v>
      </c>
      <c r="B148" s="64" t="s">
        <v>224</v>
      </c>
      <c r="C148" s="83" t="s">
        <v>161</v>
      </c>
      <c r="D148" s="65" t="s">
        <v>238</v>
      </c>
      <c r="E148" s="57">
        <v>7</v>
      </c>
      <c r="F148" s="57">
        <v>7</v>
      </c>
      <c r="H148" s="58"/>
      <c r="K148" s="58">
        <v>1</v>
      </c>
    </row>
    <row r="149" spans="1:11" x14ac:dyDescent="0.25">
      <c r="A149" s="59">
        <v>146</v>
      </c>
      <c r="B149" s="64" t="s">
        <v>224</v>
      </c>
      <c r="C149" s="83" t="s">
        <v>219</v>
      </c>
      <c r="D149" s="65" t="s">
        <v>238</v>
      </c>
      <c r="E149" s="57">
        <v>7</v>
      </c>
      <c r="F149" s="57">
        <v>7</v>
      </c>
      <c r="H149" s="58"/>
      <c r="K149" s="58">
        <v>1</v>
      </c>
    </row>
    <row r="150" spans="1:11" x14ac:dyDescent="0.25">
      <c r="A150" s="59">
        <v>147</v>
      </c>
      <c r="B150" s="64" t="s">
        <v>224</v>
      </c>
      <c r="C150" s="83" t="s">
        <v>163</v>
      </c>
      <c r="D150" s="65" t="s">
        <v>238</v>
      </c>
      <c r="E150" s="57">
        <v>7</v>
      </c>
      <c r="F150" s="57">
        <v>7</v>
      </c>
      <c r="H150" s="58"/>
      <c r="K150" s="58">
        <v>1</v>
      </c>
    </row>
    <row r="151" spans="1:11" x14ac:dyDescent="0.25">
      <c r="A151" s="59">
        <v>148</v>
      </c>
      <c r="B151" s="64" t="s">
        <v>224</v>
      </c>
      <c r="C151" s="83" t="s">
        <v>164</v>
      </c>
      <c r="D151" s="65" t="s">
        <v>238</v>
      </c>
      <c r="E151" s="57">
        <v>7</v>
      </c>
      <c r="F151" s="57">
        <v>7</v>
      </c>
      <c r="H151" s="58"/>
      <c r="K151" s="58">
        <v>1</v>
      </c>
    </row>
    <row r="152" spans="1:11" x14ac:dyDescent="0.25">
      <c r="A152" s="59">
        <v>149</v>
      </c>
      <c r="B152" s="64" t="s">
        <v>224</v>
      </c>
      <c r="C152" s="83" t="s">
        <v>166</v>
      </c>
      <c r="D152" s="65" t="s">
        <v>238</v>
      </c>
      <c r="E152" s="57">
        <v>7</v>
      </c>
      <c r="F152" s="57">
        <v>7</v>
      </c>
      <c r="H152" s="58"/>
      <c r="K152" s="58">
        <v>1</v>
      </c>
    </row>
    <row r="153" spans="1:11" x14ac:dyDescent="0.25">
      <c r="A153" s="59">
        <v>150</v>
      </c>
      <c r="B153" s="64" t="s">
        <v>224</v>
      </c>
      <c r="C153" s="83" t="s">
        <v>166</v>
      </c>
      <c r="D153" s="65" t="s">
        <v>238</v>
      </c>
      <c r="E153" s="57">
        <v>7</v>
      </c>
      <c r="F153" s="57">
        <v>7</v>
      </c>
      <c r="H153" s="58"/>
      <c r="K153" s="58">
        <v>1</v>
      </c>
    </row>
    <row r="154" spans="1:11" x14ac:dyDescent="0.25">
      <c r="A154" s="59">
        <v>151</v>
      </c>
      <c r="B154" s="64" t="s">
        <v>224</v>
      </c>
      <c r="C154" s="83" t="s">
        <v>167</v>
      </c>
      <c r="D154" s="65" t="s">
        <v>238</v>
      </c>
      <c r="E154" s="57">
        <v>7</v>
      </c>
      <c r="F154" s="57">
        <v>7</v>
      </c>
      <c r="H154" s="58"/>
      <c r="K154" s="58">
        <v>1</v>
      </c>
    </row>
    <row r="155" spans="1:11" x14ac:dyDescent="0.25">
      <c r="A155" s="59">
        <v>152</v>
      </c>
      <c r="B155" s="64" t="s">
        <v>224</v>
      </c>
      <c r="C155" s="83" t="s">
        <v>169</v>
      </c>
      <c r="D155" s="65" t="s">
        <v>238</v>
      </c>
      <c r="E155" s="57">
        <v>7</v>
      </c>
      <c r="F155" s="57">
        <v>7</v>
      </c>
      <c r="H155" s="58"/>
      <c r="K155" s="58">
        <v>1</v>
      </c>
    </row>
    <row r="156" spans="1:11" x14ac:dyDescent="0.25">
      <c r="A156" s="59">
        <v>153</v>
      </c>
      <c r="B156" s="64" t="s">
        <v>224</v>
      </c>
      <c r="C156" s="83" t="s">
        <v>220</v>
      </c>
      <c r="D156" s="65" t="s">
        <v>238</v>
      </c>
      <c r="E156" s="57">
        <v>7</v>
      </c>
      <c r="F156" s="57">
        <v>7</v>
      </c>
      <c r="H156" s="58"/>
      <c r="K156" s="58">
        <v>1</v>
      </c>
    </row>
    <row r="157" spans="1:11" x14ac:dyDescent="0.25">
      <c r="A157" s="59">
        <v>154</v>
      </c>
      <c r="B157" s="64" t="s">
        <v>224</v>
      </c>
      <c r="C157" s="83" t="s">
        <v>221</v>
      </c>
      <c r="D157" s="65" t="s">
        <v>238</v>
      </c>
      <c r="E157" s="57">
        <v>7</v>
      </c>
      <c r="F157" s="57">
        <v>7</v>
      </c>
      <c r="H157" s="58"/>
      <c r="K157" s="58">
        <v>1</v>
      </c>
    </row>
    <row r="158" spans="1:11" x14ac:dyDescent="0.25">
      <c r="A158" s="59">
        <v>155</v>
      </c>
      <c r="B158" s="64" t="s">
        <v>224</v>
      </c>
      <c r="C158" s="83" t="s">
        <v>222</v>
      </c>
      <c r="D158" s="65" t="s">
        <v>238</v>
      </c>
      <c r="E158" s="57">
        <v>7</v>
      </c>
      <c r="F158" s="57">
        <v>7</v>
      </c>
      <c r="H158" s="58"/>
      <c r="K158" s="58">
        <v>1</v>
      </c>
    </row>
    <row r="159" spans="1:11" x14ac:dyDescent="0.25">
      <c r="A159" s="59">
        <v>156</v>
      </c>
      <c r="B159" s="64" t="s">
        <v>224</v>
      </c>
      <c r="C159" s="83" t="s">
        <v>223</v>
      </c>
      <c r="D159" s="65" t="s">
        <v>238</v>
      </c>
      <c r="E159" s="57">
        <v>7</v>
      </c>
      <c r="F159" s="57">
        <v>7</v>
      </c>
      <c r="H159" s="58"/>
      <c r="K159" s="58">
        <v>1</v>
      </c>
    </row>
    <row r="160" spans="1:11" x14ac:dyDescent="0.25">
      <c r="A160" s="59">
        <v>157</v>
      </c>
      <c r="B160" s="64" t="s">
        <v>224</v>
      </c>
      <c r="C160" s="83" t="s">
        <v>183</v>
      </c>
      <c r="D160" s="65" t="s">
        <v>238</v>
      </c>
      <c r="E160" s="57">
        <v>7</v>
      </c>
      <c r="F160" s="57">
        <v>7</v>
      </c>
      <c r="H160" s="58"/>
      <c r="K160" s="58">
        <v>1</v>
      </c>
    </row>
    <row r="161" spans="1:13" x14ac:dyDescent="0.25">
      <c r="A161" s="59">
        <v>158</v>
      </c>
      <c r="B161" s="64" t="s">
        <v>227</v>
      </c>
      <c r="C161" s="83" t="s">
        <v>225</v>
      </c>
      <c r="D161" s="65">
        <v>0.4</v>
      </c>
      <c r="E161" s="57">
        <v>0.4</v>
      </c>
      <c r="H161" s="58"/>
      <c r="K161" s="58">
        <f>E161</f>
        <v>0.4</v>
      </c>
    </row>
    <row r="162" spans="1:13" x14ac:dyDescent="0.25">
      <c r="A162" s="59">
        <v>159</v>
      </c>
      <c r="B162" s="64" t="s">
        <v>227</v>
      </c>
      <c r="C162" s="83" t="s">
        <v>226</v>
      </c>
      <c r="D162" s="65">
        <v>0.4</v>
      </c>
      <c r="E162" s="57">
        <v>0.4</v>
      </c>
      <c r="H162" s="58"/>
      <c r="K162" s="58">
        <f>E162</f>
        <v>0.4</v>
      </c>
    </row>
    <row r="163" spans="1:13" x14ac:dyDescent="0.25">
      <c r="A163" s="59">
        <v>160</v>
      </c>
      <c r="B163" s="64" t="s">
        <v>227</v>
      </c>
      <c r="C163" s="83" t="s">
        <v>183</v>
      </c>
      <c r="D163" s="65">
        <v>0.4</v>
      </c>
      <c r="E163" s="57">
        <v>0.4</v>
      </c>
      <c r="H163" s="58"/>
      <c r="K163" s="58">
        <f>E163</f>
        <v>0.4</v>
      </c>
    </row>
    <row r="164" spans="1:13" x14ac:dyDescent="0.25">
      <c r="A164" s="59">
        <v>161</v>
      </c>
      <c r="B164" s="61" t="s">
        <v>228</v>
      </c>
      <c r="C164" s="83" t="s">
        <v>231</v>
      </c>
      <c r="D164" s="61" t="s">
        <v>236</v>
      </c>
      <c r="E164" s="57">
        <v>45</v>
      </c>
      <c r="F164" s="57">
        <v>45</v>
      </c>
      <c r="G164" s="57">
        <v>3</v>
      </c>
      <c r="H164" s="88">
        <f>(E164+(E164-(2*G164*0.1)*(G164/0.3-1)))/2*(F164+(F164-(2*G164*0.1)*(G164/0.3-1)))/2*G164</f>
        <v>5367.869999999999</v>
      </c>
      <c r="I164" s="88">
        <f t="shared" ref="I164" si="10">0.75*(H164/0.15)/10000</f>
        <v>2.683935</v>
      </c>
      <c r="J164" s="58">
        <f>I164*2</f>
        <v>5.3678699999999999</v>
      </c>
      <c r="K164" s="58">
        <f>+I164+J164</f>
        <v>8.0518049999999999</v>
      </c>
    </row>
    <row r="165" spans="1:13" x14ac:dyDescent="0.25">
      <c r="A165" s="59">
        <v>162</v>
      </c>
      <c r="B165" s="61" t="s">
        <v>228</v>
      </c>
      <c r="C165" s="83" t="s">
        <v>231</v>
      </c>
      <c r="D165" s="61" t="s">
        <v>237</v>
      </c>
      <c r="E165" s="57">
        <v>45</v>
      </c>
      <c r="F165" s="57">
        <v>45</v>
      </c>
      <c r="G165" s="57">
        <v>4</v>
      </c>
      <c r="H165" s="88">
        <f>(E165+(E165-(2*G165*0.1)*(G165/0.3-1)))/2*(F165+(F165-(2*G165*0.1)*(G165/0.3-1)))/2*G165</f>
        <v>6421.3511111111102</v>
      </c>
      <c r="I165" s="88">
        <f t="shared" ref="I165:I168" si="11">0.75*(H165/0.15)/10000</f>
        <v>3.2106755555555551</v>
      </c>
      <c r="J165" s="58">
        <f t="shared" ref="J165:J168" si="12">I165*2</f>
        <v>6.4213511111111101</v>
      </c>
      <c r="K165" s="58">
        <f t="shared" ref="K165:K168" si="13">+I165+J165</f>
        <v>9.6320266666666647</v>
      </c>
    </row>
    <row r="166" spans="1:13" x14ac:dyDescent="0.25">
      <c r="A166" s="59">
        <v>163</v>
      </c>
      <c r="B166" s="61" t="s">
        <v>228</v>
      </c>
      <c r="C166" s="83" t="s">
        <v>231</v>
      </c>
      <c r="D166" s="61" t="s">
        <v>185</v>
      </c>
      <c r="E166" s="57">
        <v>23</v>
      </c>
      <c r="F166" s="57">
        <v>23</v>
      </c>
      <c r="G166" s="57">
        <v>3</v>
      </c>
      <c r="H166" s="88">
        <f>(E166+(E166-(2*G166*0.1)*(G166/0.3-1)))/2*(F166+(F166-(2*G166*0.1)*(G166/0.3-1)))/2*G166</f>
        <v>1236.27</v>
      </c>
      <c r="I166" s="88">
        <f t="shared" si="11"/>
        <v>0.61813499999999999</v>
      </c>
      <c r="J166" s="58">
        <f t="shared" si="12"/>
        <v>1.23627</v>
      </c>
      <c r="K166" s="58">
        <f t="shared" si="13"/>
        <v>1.8544049999999999</v>
      </c>
    </row>
    <row r="167" spans="1:13" x14ac:dyDescent="0.25">
      <c r="A167" s="59">
        <v>164</v>
      </c>
      <c r="B167" s="61" t="s">
        <v>228</v>
      </c>
      <c r="C167" s="83" t="s">
        <v>231</v>
      </c>
      <c r="D167" s="61" t="s">
        <v>186</v>
      </c>
      <c r="E167" s="57">
        <v>30</v>
      </c>
      <c r="F167" s="57">
        <v>30</v>
      </c>
      <c r="G167" s="57">
        <v>3</v>
      </c>
      <c r="H167" s="88">
        <f>(E167+(E167-(2*G167*0.1)*(G167/0.3-1)))/2*(F167+(F167-(2*G167*0.1)*(G167/0.3-1)))/2*G167</f>
        <v>2235.8700000000003</v>
      </c>
      <c r="I167" s="88">
        <f t="shared" si="11"/>
        <v>1.1179350000000001</v>
      </c>
      <c r="J167" s="58">
        <f t="shared" si="12"/>
        <v>2.2358700000000002</v>
      </c>
      <c r="K167" s="58">
        <f t="shared" si="13"/>
        <v>3.3538050000000004</v>
      </c>
    </row>
    <row r="168" spans="1:13" x14ac:dyDescent="0.25">
      <c r="A168" s="59">
        <v>165</v>
      </c>
      <c r="B168" s="60" t="s">
        <v>229</v>
      </c>
      <c r="C168" s="83" t="s">
        <v>231</v>
      </c>
      <c r="D168" s="61" t="s">
        <v>236</v>
      </c>
      <c r="E168" s="57">
        <v>45</v>
      </c>
      <c r="F168" s="57">
        <v>45</v>
      </c>
      <c r="G168" s="57">
        <v>3</v>
      </c>
      <c r="H168" s="88">
        <f>(E168+(E168-(2*G168*0.1)*(G168/0.3-1)))/2*(F168+(F168-(2*G168*0.1)*(G168/0.3-1)))/2*G168</f>
        <v>5367.869999999999</v>
      </c>
      <c r="I168" s="88">
        <f t="shared" si="11"/>
        <v>2.683935</v>
      </c>
      <c r="J168" s="58">
        <f t="shared" si="12"/>
        <v>5.3678699999999999</v>
      </c>
      <c r="K168" s="58">
        <f t="shared" si="13"/>
        <v>8.0518049999999999</v>
      </c>
    </row>
    <row r="169" spans="1:13" ht="30" customHeight="1" x14ac:dyDescent="0.25">
      <c r="A169" s="59">
        <v>166</v>
      </c>
      <c r="B169" s="61" t="s">
        <v>230</v>
      </c>
      <c r="C169" s="83" t="s">
        <v>231</v>
      </c>
      <c r="D169" s="61" t="s">
        <v>232</v>
      </c>
      <c r="E169" s="57">
        <v>5</v>
      </c>
      <c r="F169" s="57">
        <v>5</v>
      </c>
      <c r="G169" s="57">
        <v>1</v>
      </c>
      <c r="H169" s="58" t="s">
        <v>273</v>
      </c>
      <c r="K169" s="95">
        <v>1</v>
      </c>
      <c r="L169" s="164" t="s">
        <v>276</v>
      </c>
    </row>
    <row r="170" spans="1:13" x14ac:dyDescent="0.25">
      <c r="A170" s="59">
        <v>167</v>
      </c>
      <c r="B170" s="60" t="s">
        <v>230</v>
      </c>
      <c r="C170" s="83" t="s">
        <v>231</v>
      </c>
      <c r="D170" s="60" t="s">
        <v>232</v>
      </c>
      <c r="E170" s="57">
        <v>5</v>
      </c>
      <c r="F170" s="57">
        <v>5</v>
      </c>
      <c r="G170" s="57">
        <v>1</v>
      </c>
      <c r="H170" s="58" t="s">
        <v>273</v>
      </c>
      <c r="K170" s="95">
        <v>1</v>
      </c>
      <c r="L170" s="165"/>
    </row>
    <row r="171" spans="1:13" ht="15" customHeight="1" x14ac:dyDescent="0.25">
      <c r="A171" s="59">
        <v>168</v>
      </c>
      <c r="B171" s="60" t="s">
        <v>233</v>
      </c>
      <c r="C171" s="84" t="s">
        <v>235</v>
      </c>
      <c r="D171" s="64" t="s">
        <v>248</v>
      </c>
      <c r="E171" s="57">
        <v>15</v>
      </c>
      <c r="F171" s="57">
        <f>E171*5</f>
        <v>75</v>
      </c>
      <c r="G171" s="57">
        <v>1.5</v>
      </c>
      <c r="H171" s="57">
        <v>7500</v>
      </c>
      <c r="I171" s="80">
        <f>2.7*(H171/0.15)/10000</f>
        <v>13.5</v>
      </c>
      <c r="K171" s="95">
        <v>2</v>
      </c>
      <c r="L171" s="165"/>
      <c r="M171" s="58" t="s">
        <v>275</v>
      </c>
    </row>
    <row r="172" spans="1:13" x14ac:dyDescent="0.25">
      <c r="A172" s="59">
        <v>169</v>
      </c>
      <c r="B172" s="60" t="s">
        <v>233</v>
      </c>
      <c r="C172" s="84" t="s">
        <v>235</v>
      </c>
      <c r="D172" s="64" t="s">
        <v>248</v>
      </c>
      <c r="E172" s="57">
        <v>15</v>
      </c>
      <c r="F172" s="57">
        <f t="shared" ref="F172:F175" si="14">E172*5</f>
        <v>75</v>
      </c>
      <c r="G172" s="57">
        <v>1.5</v>
      </c>
      <c r="H172" s="57">
        <v>8750</v>
      </c>
      <c r="I172" s="80">
        <f t="shared" ref="I172:I175" si="15">2.7*(H172/0.15)/10000</f>
        <v>15.750000000000004</v>
      </c>
      <c r="K172" s="95">
        <v>2</v>
      </c>
      <c r="L172" s="165"/>
      <c r="M172" s="58" t="s">
        <v>275</v>
      </c>
    </row>
    <row r="173" spans="1:13" x14ac:dyDescent="0.25">
      <c r="A173" s="59">
        <v>170</v>
      </c>
      <c r="B173" s="60" t="s">
        <v>233</v>
      </c>
      <c r="C173" s="84" t="s">
        <v>235</v>
      </c>
      <c r="D173" s="64" t="s">
        <v>248</v>
      </c>
      <c r="E173" s="57">
        <v>15</v>
      </c>
      <c r="F173" s="57">
        <f t="shared" si="14"/>
        <v>75</v>
      </c>
      <c r="G173" s="57">
        <v>1.5</v>
      </c>
      <c r="H173" s="57">
        <v>7200</v>
      </c>
      <c r="I173" s="80">
        <f t="shared" si="15"/>
        <v>12.96</v>
      </c>
      <c r="K173" s="95">
        <v>2</v>
      </c>
      <c r="L173" s="165"/>
      <c r="M173" s="58" t="s">
        <v>275</v>
      </c>
    </row>
    <row r="174" spans="1:13" x14ac:dyDescent="0.25">
      <c r="A174" s="59">
        <v>171</v>
      </c>
      <c r="B174" s="61" t="s">
        <v>234</v>
      </c>
      <c r="C174" s="84" t="s">
        <v>235</v>
      </c>
      <c r="D174" s="64" t="s">
        <v>249</v>
      </c>
      <c r="E174" s="57">
        <v>25</v>
      </c>
      <c r="F174" s="57">
        <f t="shared" si="14"/>
        <v>125</v>
      </c>
      <c r="G174" s="57">
        <v>2</v>
      </c>
      <c r="H174" s="57">
        <v>8700</v>
      </c>
      <c r="I174" s="80">
        <f t="shared" si="15"/>
        <v>15.66</v>
      </c>
      <c r="K174" s="95">
        <v>2</v>
      </c>
      <c r="L174" s="165"/>
      <c r="M174" s="58" t="s">
        <v>275</v>
      </c>
    </row>
    <row r="175" spans="1:13" ht="14.25" customHeight="1" x14ac:dyDescent="0.25">
      <c r="A175" s="59">
        <v>172</v>
      </c>
      <c r="B175" s="61" t="s">
        <v>234</v>
      </c>
      <c r="C175" s="84" t="s">
        <v>235</v>
      </c>
      <c r="D175" s="64" t="s">
        <v>250</v>
      </c>
      <c r="E175" s="57">
        <v>25</v>
      </c>
      <c r="F175" s="57">
        <f t="shared" si="14"/>
        <v>125</v>
      </c>
      <c r="G175" s="57">
        <v>2</v>
      </c>
      <c r="H175" s="57">
        <v>9800</v>
      </c>
      <c r="I175" s="80">
        <f t="shared" si="15"/>
        <v>17.640000000000004</v>
      </c>
      <c r="K175" s="95">
        <v>2</v>
      </c>
      <c r="L175" s="165"/>
      <c r="M175" s="58" t="s">
        <v>275</v>
      </c>
    </row>
    <row r="176" spans="1:13" ht="15" hidden="1" customHeight="1" x14ac:dyDescent="0.25">
      <c r="A176" s="66"/>
      <c r="B176" s="66"/>
      <c r="C176" s="85"/>
      <c r="D176" s="66"/>
      <c r="E176" s="66"/>
      <c r="F176" s="66"/>
      <c r="G176" s="66"/>
      <c r="H176" s="79"/>
      <c r="K176" s="89"/>
      <c r="L176" s="166"/>
    </row>
    <row r="177" spans="8:11" x14ac:dyDescent="0.25">
      <c r="H177" s="58">
        <f>SUM(H4:H175)</f>
        <v>237159.01111111094</v>
      </c>
      <c r="I177" s="58">
        <f>SUM(I4:I175)</f>
        <v>173.11450555555555</v>
      </c>
      <c r="J177" s="58">
        <f t="shared" ref="J177:K177" si="16">SUM(J4:J175)</f>
        <v>195.2090111111111</v>
      </c>
      <c r="K177" s="58">
        <f t="shared" si="16"/>
        <v>372.0235166666663</v>
      </c>
    </row>
    <row r="178" spans="8:11" x14ac:dyDescent="0.25">
      <c r="H178" s="57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254</v>
      </c>
    </row>
    <row r="10" spans="11:17" x14ac:dyDescent="0.25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 x14ac:dyDescent="0.25">
      <c r="K11" t="s">
        <v>260</v>
      </c>
    </row>
    <row r="12" spans="11:17" x14ac:dyDescent="0.25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2021-10-30T21:16:32Z</dcterms:modified>
</cp:coreProperties>
</file>