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e-DPR kewali" sheetId="4" r:id="rId1"/>
  </sheets>
  <definedNames>
    <definedName name="_xlnm._FilterDatabase" localSheetId="0" hidden="1">'e-DPR kewali'!$B$75:$S$513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3" i="4"/>
  <c r="M513"/>
  <c r="N513"/>
  <c r="O513"/>
  <c r="J470"/>
  <c r="K470" s="1"/>
  <c r="J465"/>
  <c r="K465" s="1"/>
  <c r="J157"/>
  <c r="K157" s="1"/>
  <c r="J166"/>
  <c r="K166" s="1"/>
  <c r="J165"/>
  <c r="K165" s="1"/>
  <c r="J164"/>
  <c r="K164" s="1"/>
  <c r="J163"/>
  <c r="K163" s="1"/>
  <c r="J169"/>
  <c r="K169" s="1"/>
  <c r="K444"/>
  <c r="K443"/>
  <c r="K421"/>
  <c r="K155"/>
  <c r="K154"/>
  <c r="K153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I467"/>
  <c r="J467" s="1"/>
  <c r="K467" s="1"/>
  <c r="G467"/>
  <c r="F467"/>
  <c r="I462"/>
  <c r="J462" s="1"/>
  <c r="K462" s="1"/>
  <c r="G462"/>
  <c r="F462"/>
  <c r="I461"/>
  <c r="J461" s="1"/>
  <c r="K461" s="1"/>
  <c r="G461"/>
  <c r="F461"/>
  <c r="I460"/>
  <c r="J460" s="1"/>
  <c r="K460" s="1"/>
  <c r="G460"/>
  <c r="F460"/>
  <c r="I459"/>
  <c r="J459" s="1"/>
  <c r="K459" s="1"/>
  <c r="G459"/>
  <c r="F459"/>
  <c r="I458"/>
  <c r="J458" s="1"/>
  <c r="K458" s="1"/>
  <c r="G458"/>
  <c r="F458"/>
  <c r="I457"/>
  <c r="J457" s="1"/>
  <c r="K457" s="1"/>
  <c r="G457"/>
  <c r="F457"/>
  <c r="I456"/>
  <c r="J456" s="1"/>
  <c r="K456" s="1"/>
  <c r="G456"/>
  <c r="F456"/>
  <c r="I455"/>
  <c r="J455" s="1"/>
  <c r="K455" s="1"/>
  <c r="G455"/>
  <c r="F455"/>
  <c r="I454"/>
  <c r="J454" s="1"/>
  <c r="K454" s="1"/>
  <c r="G454"/>
  <c r="F454"/>
  <c r="I452"/>
  <c r="J452" s="1"/>
  <c r="K452" s="1"/>
  <c r="G452"/>
  <c r="F452"/>
  <c r="I449"/>
  <c r="J449" s="1"/>
  <c r="K449" s="1"/>
  <c r="G449"/>
  <c r="F449"/>
  <c r="I445"/>
  <c r="J445" s="1"/>
  <c r="K445" s="1"/>
  <c r="G445"/>
  <c r="F445"/>
  <c r="I447"/>
  <c r="J447" s="1"/>
  <c r="K447" s="1"/>
  <c r="G447"/>
  <c r="F447"/>
  <c r="I441"/>
  <c r="J441" s="1"/>
  <c r="K441" s="1"/>
  <c r="G441"/>
  <c r="F441"/>
  <c r="I440"/>
  <c r="J440" s="1"/>
  <c r="K440" s="1"/>
  <c r="G440"/>
  <c r="F440"/>
  <c r="I438"/>
  <c r="J438" s="1"/>
  <c r="K438" s="1"/>
  <c r="G438"/>
  <c r="F438"/>
  <c r="I436"/>
  <c r="J436" s="1"/>
  <c r="K436" s="1"/>
  <c r="G436"/>
  <c r="F436"/>
  <c r="I437"/>
  <c r="J437" s="1"/>
  <c r="K437" s="1"/>
  <c r="G437"/>
  <c r="F437"/>
  <c r="I435"/>
  <c r="J435" s="1"/>
  <c r="K435" s="1"/>
  <c r="G435"/>
  <c r="F435"/>
  <c r="I434"/>
  <c r="J434" s="1"/>
  <c r="K434" s="1"/>
  <c r="G434"/>
  <c r="F434"/>
  <c r="I433"/>
  <c r="J433" s="1"/>
  <c r="K433" s="1"/>
  <c r="G433"/>
  <c r="F433"/>
  <c r="I432"/>
  <c r="J432" s="1"/>
  <c r="K432" s="1"/>
  <c r="G432"/>
  <c r="F432"/>
  <c r="I431"/>
  <c r="J431" s="1"/>
  <c r="K431" s="1"/>
  <c r="G431"/>
  <c r="F431"/>
  <c r="I430"/>
  <c r="J430" s="1"/>
  <c r="K430" s="1"/>
  <c r="G430"/>
  <c r="F430"/>
  <c r="I428"/>
  <c r="J428" s="1"/>
  <c r="K428" s="1"/>
  <c r="G428"/>
  <c r="F428"/>
  <c r="I426"/>
  <c r="J426" s="1"/>
  <c r="K426" s="1"/>
  <c r="G426"/>
  <c r="F426"/>
  <c r="I424"/>
  <c r="J424" s="1"/>
  <c r="K424" s="1"/>
  <c r="G424"/>
  <c r="F424"/>
  <c r="I423"/>
  <c r="J423" s="1"/>
  <c r="K423" s="1"/>
  <c r="G423"/>
  <c r="F423"/>
  <c r="I422"/>
  <c r="J422" s="1"/>
  <c r="K422" s="1"/>
  <c r="G422"/>
  <c r="F422"/>
  <c r="I128"/>
  <c r="J128" s="1"/>
  <c r="K128" s="1"/>
  <c r="G128"/>
  <c r="F128"/>
  <c r="I102"/>
  <c r="J102" s="1"/>
  <c r="K102" s="1"/>
  <c r="G102"/>
  <c r="F102"/>
  <c r="I100"/>
  <c r="J100" s="1"/>
  <c r="K100" s="1"/>
  <c r="G100"/>
  <c r="F100"/>
  <c r="I99"/>
  <c r="J99" s="1"/>
  <c r="K99" s="1"/>
  <c r="G99"/>
  <c r="F99"/>
  <c r="I98"/>
  <c r="J98" s="1"/>
  <c r="K98" s="1"/>
  <c r="G98"/>
  <c r="F98"/>
  <c r="I97"/>
  <c r="J97" s="1"/>
  <c r="K97" s="1"/>
  <c r="G97"/>
  <c r="F97"/>
  <c r="I94"/>
  <c r="J94" s="1"/>
  <c r="K94" s="1"/>
  <c r="G94"/>
  <c r="F94"/>
  <c r="I87"/>
  <c r="J87" s="1"/>
  <c r="K87" s="1"/>
  <c r="G87"/>
  <c r="F87"/>
  <c r="I77"/>
  <c r="J77" s="1"/>
  <c r="K77" s="1"/>
  <c r="G77"/>
  <c r="F77"/>
  <c r="K471" l="1"/>
  <c r="K352"/>
  <c r="K351"/>
  <c r="K350"/>
  <c r="K349"/>
  <c r="K348"/>
  <c r="K347"/>
  <c r="K346"/>
  <c r="K345"/>
  <c r="K344"/>
  <c r="K343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J156"/>
  <c r="K156" s="1"/>
  <c r="J148"/>
  <c r="K148" s="1"/>
  <c r="J469"/>
  <c r="K469" s="1"/>
  <c r="J161"/>
  <c r="K161" s="1"/>
  <c r="J162"/>
  <c r="K162" s="1"/>
  <c r="J160"/>
  <c r="K160" s="1"/>
  <c r="J158"/>
  <c r="K158" s="1"/>
  <c r="I336"/>
  <c r="J336" s="1"/>
  <c r="K336" s="1"/>
  <c r="I168"/>
  <c r="J168" s="1"/>
  <c r="K168" s="1"/>
  <c r="I167"/>
  <c r="J167" s="1"/>
  <c r="K167" s="1"/>
  <c r="J175"/>
  <c r="K175" s="1"/>
  <c r="J174"/>
  <c r="K174" s="1"/>
  <c r="J173"/>
  <c r="K173" s="1"/>
  <c r="J172"/>
  <c r="K172" s="1"/>
  <c r="J171"/>
  <c r="K171" s="1"/>
  <c r="J170"/>
  <c r="K170" s="1"/>
  <c r="I468"/>
  <c r="J468" s="1"/>
  <c r="K468" s="1"/>
  <c r="G468"/>
  <c r="F468"/>
  <c r="I464"/>
  <c r="J464" s="1"/>
  <c r="K464" s="1"/>
  <c r="G464"/>
  <c r="F464"/>
  <c r="I463"/>
  <c r="J463" s="1"/>
  <c r="K463" s="1"/>
  <c r="G463"/>
  <c r="F463"/>
  <c r="I450"/>
  <c r="J450" s="1"/>
  <c r="K450" s="1"/>
  <c r="G450"/>
  <c r="F450"/>
  <c r="I429"/>
  <c r="J429" s="1"/>
  <c r="K429" s="1"/>
  <c r="G429"/>
  <c r="F429"/>
  <c r="I425"/>
  <c r="J425" s="1"/>
  <c r="K425" s="1"/>
  <c r="G425"/>
  <c r="F425"/>
  <c r="I370"/>
  <c r="J370" s="1"/>
  <c r="K370" s="1"/>
  <c r="G370"/>
  <c r="F370"/>
  <c r="I369"/>
  <c r="J369" s="1"/>
  <c r="K369" s="1"/>
  <c r="G369"/>
  <c r="F369"/>
  <c r="I368"/>
  <c r="J368" s="1"/>
  <c r="K368" s="1"/>
  <c r="G368"/>
  <c r="F368"/>
  <c r="I367"/>
  <c r="J367" s="1"/>
  <c r="K367" s="1"/>
  <c r="G367"/>
  <c r="F367"/>
  <c r="I366"/>
  <c r="J366" s="1"/>
  <c r="K366" s="1"/>
  <c r="G366"/>
  <c r="F366"/>
  <c r="I365"/>
  <c r="J365" s="1"/>
  <c r="K365" s="1"/>
  <c r="G365"/>
  <c r="F365"/>
  <c r="I364"/>
  <c r="J364" s="1"/>
  <c r="K364" s="1"/>
  <c r="G364"/>
  <c r="F364"/>
  <c r="I363"/>
  <c r="J363" s="1"/>
  <c r="K363" s="1"/>
  <c r="G363"/>
  <c r="F363"/>
  <c r="I342"/>
  <c r="J342" s="1"/>
  <c r="K342" s="1"/>
  <c r="G342"/>
  <c r="F342"/>
  <c r="I341"/>
  <c r="J341" s="1"/>
  <c r="K341" s="1"/>
  <c r="G341"/>
  <c r="F341"/>
  <c r="I340"/>
  <c r="J340" s="1"/>
  <c r="K340" s="1"/>
  <c r="G340"/>
  <c r="F340"/>
  <c r="I339"/>
  <c r="J339" s="1"/>
  <c r="K339" s="1"/>
  <c r="G339"/>
  <c r="F339"/>
  <c r="I338"/>
  <c r="J338" s="1"/>
  <c r="K338" s="1"/>
  <c r="G338"/>
  <c r="F338"/>
  <c r="I337"/>
  <c r="J337" s="1"/>
  <c r="K337" s="1"/>
  <c r="G337"/>
  <c r="F337"/>
  <c r="I127"/>
  <c r="J127" s="1"/>
  <c r="K127" s="1"/>
  <c r="G127"/>
  <c r="F127"/>
  <c r="I126"/>
  <c r="J126" s="1"/>
  <c r="K126" s="1"/>
  <c r="G126"/>
  <c r="F126"/>
  <c r="I125"/>
  <c r="J125" s="1"/>
  <c r="K125" s="1"/>
  <c r="G125"/>
  <c r="F125"/>
  <c r="I124"/>
  <c r="J124" s="1"/>
  <c r="K124" s="1"/>
  <c r="G124"/>
  <c r="F124"/>
  <c r="I123"/>
  <c r="J123" s="1"/>
  <c r="K123" s="1"/>
  <c r="G123"/>
  <c r="F123"/>
  <c r="I122"/>
  <c r="J122" s="1"/>
  <c r="K122" s="1"/>
  <c r="G122"/>
  <c r="F122"/>
  <c r="I121"/>
  <c r="J121" s="1"/>
  <c r="K121" s="1"/>
  <c r="G121"/>
  <c r="F121"/>
  <c r="I120"/>
  <c r="J120" s="1"/>
  <c r="K120" s="1"/>
  <c r="G120"/>
  <c r="F120"/>
  <c r="I119"/>
  <c r="J119" s="1"/>
  <c r="K119" s="1"/>
  <c r="G119"/>
  <c r="F119"/>
  <c r="I118"/>
  <c r="J118" s="1"/>
  <c r="K118" s="1"/>
  <c r="G118"/>
  <c r="F118"/>
  <c r="I117"/>
  <c r="J117" s="1"/>
  <c r="K117" s="1"/>
  <c r="G117"/>
  <c r="F117"/>
  <c r="I116"/>
  <c r="J116" s="1"/>
  <c r="K116" s="1"/>
  <c r="G116"/>
  <c r="F116"/>
  <c r="I115"/>
  <c r="J115" s="1"/>
  <c r="K115" s="1"/>
  <c r="G115"/>
  <c r="F115"/>
  <c r="I114"/>
  <c r="J114" s="1"/>
  <c r="K114" s="1"/>
  <c r="G114"/>
  <c r="F114"/>
  <c r="I113"/>
  <c r="J113" s="1"/>
  <c r="K113" s="1"/>
  <c r="G113"/>
  <c r="F113"/>
  <c r="I112"/>
  <c r="J112" s="1"/>
  <c r="K112" s="1"/>
  <c r="G112"/>
  <c r="F112"/>
  <c r="I111"/>
  <c r="J111" s="1"/>
  <c r="K111" s="1"/>
  <c r="G111"/>
  <c r="F111"/>
  <c r="I110"/>
  <c r="J110" s="1"/>
  <c r="K110" s="1"/>
  <c r="G110"/>
  <c r="F110"/>
  <c r="I109"/>
  <c r="J109" s="1"/>
  <c r="K109" s="1"/>
  <c r="G109"/>
  <c r="F109"/>
  <c r="I108"/>
  <c r="J108" s="1"/>
  <c r="K108" s="1"/>
  <c r="G108"/>
  <c r="F108"/>
  <c r="I107"/>
  <c r="J107" s="1"/>
  <c r="K107" s="1"/>
  <c r="G107"/>
  <c r="F107"/>
  <c r="I106"/>
  <c r="J106" s="1"/>
  <c r="K106" s="1"/>
  <c r="G106"/>
  <c r="F106"/>
  <c r="I105"/>
  <c r="J105" s="1"/>
  <c r="K105" s="1"/>
  <c r="G105"/>
  <c r="F105"/>
  <c r="I104"/>
  <c r="J104" s="1"/>
  <c r="K104" s="1"/>
  <c r="G104"/>
  <c r="F104"/>
  <c r="I103"/>
  <c r="J103" s="1"/>
  <c r="K103" s="1"/>
  <c r="G103"/>
  <c r="F103"/>
  <c r="I101"/>
  <c r="J101" s="1"/>
  <c r="K101" s="1"/>
  <c r="G101"/>
  <c r="F101"/>
  <c r="I96"/>
  <c r="J96" s="1"/>
  <c r="K96" s="1"/>
  <c r="G96"/>
  <c r="F96"/>
  <c r="I95"/>
  <c r="J95" s="1"/>
  <c r="K95" s="1"/>
  <c r="G95"/>
  <c r="F95"/>
  <c r="I93"/>
  <c r="J93" s="1"/>
  <c r="K93" s="1"/>
  <c r="G93"/>
  <c r="F93"/>
  <c r="I92"/>
  <c r="J92" s="1"/>
  <c r="K92" s="1"/>
  <c r="G92"/>
  <c r="F92"/>
  <c r="I91"/>
  <c r="J91" s="1"/>
  <c r="K91" s="1"/>
  <c r="G91"/>
  <c r="F91"/>
  <c r="I90"/>
  <c r="J90" s="1"/>
  <c r="K90" s="1"/>
  <c r="G90"/>
  <c r="F90"/>
  <c r="I89"/>
  <c r="J89" s="1"/>
  <c r="K89" s="1"/>
  <c r="G89"/>
  <c r="F89"/>
  <c r="I88"/>
  <c r="J88" s="1"/>
  <c r="K88" s="1"/>
  <c r="G88"/>
  <c r="F88"/>
  <c r="I86"/>
  <c r="J86" s="1"/>
  <c r="K86" s="1"/>
  <c r="G86"/>
  <c r="F86"/>
  <c r="I85"/>
  <c r="J85" s="1"/>
  <c r="K85" s="1"/>
  <c r="G85"/>
  <c r="F85"/>
  <c r="I84"/>
  <c r="J84" s="1"/>
  <c r="K84" s="1"/>
  <c r="G84"/>
  <c r="F84"/>
  <c r="I83"/>
  <c r="J83" s="1"/>
  <c r="K83" s="1"/>
  <c r="G83"/>
  <c r="F83"/>
  <c r="I82"/>
  <c r="J82" s="1"/>
  <c r="K82" s="1"/>
  <c r="G82"/>
  <c r="F82"/>
  <c r="I81"/>
  <c r="J81" s="1"/>
  <c r="K81" s="1"/>
  <c r="G81"/>
  <c r="F81"/>
  <c r="I80"/>
  <c r="J80" s="1"/>
  <c r="K80" s="1"/>
  <c r="G80"/>
  <c r="F80"/>
  <c r="I79"/>
  <c r="J79" s="1"/>
  <c r="K79" s="1"/>
  <c r="G79"/>
  <c r="F79"/>
  <c r="I78"/>
  <c r="G78"/>
  <c r="F78"/>
  <c r="J78" l="1"/>
  <c r="I513"/>
  <c r="K78" l="1"/>
  <c r="J513"/>
  <c r="K448" l="1"/>
  <c r="K147"/>
  <c r="K146"/>
  <c r="K152"/>
  <c r="K151"/>
  <c r="K513" l="1"/>
  <c r="E43" l="1"/>
  <c r="E42"/>
  <c r="E39"/>
</calcChain>
</file>

<file path=xl/sharedStrings.xml><?xml version="1.0" encoding="utf-8"?>
<sst xmlns="http://schemas.openxmlformats.org/spreadsheetml/2006/main" count="1101" uniqueCount="263">
  <si>
    <t xml:space="preserve">A </t>
  </si>
  <si>
    <t>Back ground profile</t>
  </si>
  <si>
    <t>Micro Watershed code</t>
  </si>
  <si>
    <t>District-Raigardh</t>
  </si>
  <si>
    <t>Block - Kharsiya</t>
  </si>
  <si>
    <t>B</t>
  </si>
  <si>
    <t>PHYSIOGRAPHIC PROFILE</t>
  </si>
  <si>
    <t xml:space="preserve">Total Area (Ha) - </t>
  </si>
  <si>
    <t xml:space="preserve">Rainfall (mm) - </t>
  </si>
  <si>
    <t>Soil type</t>
  </si>
  <si>
    <t xml:space="preserve">Average Slope - </t>
  </si>
  <si>
    <t>Details of Tributaries</t>
  </si>
  <si>
    <t>C</t>
  </si>
  <si>
    <t>DEMOGRAPHIC PROFILE</t>
  </si>
  <si>
    <t xml:space="preserve">Total Population - </t>
  </si>
  <si>
    <t>Total HouseHolds -</t>
  </si>
  <si>
    <t xml:space="preserve">ST Population - </t>
  </si>
  <si>
    <t xml:space="preserve">SC Population - </t>
  </si>
  <si>
    <t>D</t>
  </si>
  <si>
    <t>MGNREGA Status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</si>
  <si>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</si>
  <si>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</si>
  <si>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</si>
  <si>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</si>
  <si>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</si>
  <si>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</si>
  <si>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</si>
  <si>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</si>
  <si>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</si>
  <si>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</si>
  <si>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</si>
  <si>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</si>
  <si>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</si>
  <si>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</si>
  <si>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</si>
  <si>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</si>
  <si>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</si>
  <si>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</si>
  <si>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</si>
  <si>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</si>
  <si>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</si>
  <si>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</si>
  <si>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</si>
  <si>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</si>
  <si>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</si>
  <si>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</si>
  <si>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</si>
  <si>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</si>
  <si>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</si>
  <si>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</si>
  <si>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</si>
  <si>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</si>
  <si>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</si>
  <si>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</si>
  <si>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</si>
  <si>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 xml:space="preserve">Total Water Requirement (Ham) - </t>
  </si>
  <si>
    <t xml:space="preserve">Total Water Available (Ham) - </t>
  </si>
  <si>
    <t xml:space="preserve">Water Resource to be created (Ham) -  </t>
  </si>
  <si>
    <t xml:space="preserve">Water Resourse Planned  ( Ha M)  - </t>
  </si>
  <si>
    <t xml:space="preserve">% of Water requirment fulfilled though MWS - </t>
  </si>
  <si>
    <t>J</t>
  </si>
  <si>
    <t>EXPECTED OUTCOME</t>
  </si>
  <si>
    <t xml:space="preserve">Increase in Cropping area (in Ha) - </t>
  </si>
  <si>
    <t xml:space="preserve">Increase in Irrigated area (in Ha) - 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</si>
  <si>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</si>
  <si>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</si>
  <si>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</si>
  <si>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</si>
  <si>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</si>
  <si>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</si>
  <si>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</si>
  <si>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</si>
  <si>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</si>
  <si>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</si>
  <si>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</si>
  <si>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</si>
  <si>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</si>
  <si>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</si>
  <si>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</si>
  <si>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</si>
  <si>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</si>
  <si>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</si>
  <si>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</si>
  <si>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</si>
  <si>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</si>
  <si>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</si>
  <si>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>land leveling</t>
  </si>
  <si>
    <t>stop dam</t>
  </si>
  <si>
    <t>government</t>
  </si>
  <si>
    <t>farm pond</t>
  </si>
  <si>
    <t>pond deepening</t>
  </si>
  <si>
    <t>cow shed</t>
  </si>
  <si>
    <t>porltry shed</t>
  </si>
  <si>
    <t>sour sujala</t>
  </si>
  <si>
    <t>nadep tank</t>
  </si>
  <si>
    <t>plantation</t>
  </si>
  <si>
    <t>pond construction</t>
  </si>
  <si>
    <t>ghasiyaram manjhi</t>
  </si>
  <si>
    <t>laxmibai rathiya</t>
  </si>
  <si>
    <t>brush wood</t>
  </si>
  <si>
    <t>bolder check</t>
  </si>
  <si>
    <t>gully plug</t>
  </si>
  <si>
    <t>goat shed</t>
  </si>
  <si>
    <t>rathhobai rathiya</t>
  </si>
  <si>
    <t>e-DPR of ______KEWALI______GP,  Block  ___KHARSIYA___ ,  District- ___Raigarh__, Chhattisgarh</t>
  </si>
  <si>
    <t>Gram Panchayat - KEWALI</t>
  </si>
  <si>
    <t>Villages Covered - KEWALI,KATAUD</t>
  </si>
  <si>
    <t>FRA land leveling</t>
  </si>
  <si>
    <t>sukhlal manjhi</t>
  </si>
  <si>
    <t>kanhaiya rathiya</t>
  </si>
  <si>
    <t>maniram rathiya</t>
  </si>
  <si>
    <t>panchram rathiya</t>
  </si>
  <si>
    <t xml:space="preserve">narayan singh </t>
  </si>
  <si>
    <t>hariram rathiya</t>
  </si>
  <si>
    <t>sant kumar rathiya</t>
  </si>
  <si>
    <t>ramnath rathiya</t>
  </si>
  <si>
    <t>laxman rathiya</t>
  </si>
  <si>
    <t>pardesi nishad</t>
  </si>
  <si>
    <t>gajaram rathiya</t>
  </si>
  <si>
    <t>patang singh rathiya</t>
  </si>
  <si>
    <t>diwali rathiya</t>
  </si>
  <si>
    <t>gulab singh rathiya</t>
  </si>
  <si>
    <t xml:space="preserve">sukesh kumar </t>
  </si>
  <si>
    <t>bodhram manjhi</t>
  </si>
  <si>
    <t>mansingh rathiya</t>
  </si>
  <si>
    <t>sundar singh rathiya</t>
  </si>
  <si>
    <t>kamla manjhi</t>
  </si>
  <si>
    <t>bhagatram manjhi</t>
  </si>
  <si>
    <t xml:space="preserve">garib singh manjhi </t>
  </si>
  <si>
    <t>bidesiram khadiya</t>
  </si>
  <si>
    <t>raghusingh rathiya</t>
  </si>
  <si>
    <t>harabai manjhi</t>
  </si>
  <si>
    <t>kanchkunwar chouhan</t>
  </si>
  <si>
    <t>mangaluram khadiya</t>
  </si>
  <si>
    <t>santa das mahant</t>
  </si>
  <si>
    <t>gouribai khadiya</t>
  </si>
  <si>
    <t>kartik ram khadiya</t>
  </si>
  <si>
    <t>jabilal</t>
  </si>
  <si>
    <t>budhram</t>
  </si>
  <si>
    <t>jatursingh</t>
  </si>
  <si>
    <t>manglaso</t>
  </si>
  <si>
    <t>santoshi</t>
  </si>
  <si>
    <t>bhimsen</t>
  </si>
  <si>
    <t>sukhram</t>
  </si>
  <si>
    <t xml:space="preserve">chhatram </t>
  </si>
  <si>
    <t>chandrakumar</t>
  </si>
  <si>
    <t>ratiram</t>
  </si>
  <si>
    <t>rampal</t>
  </si>
  <si>
    <t>manoj kumar</t>
  </si>
  <si>
    <t xml:space="preserve">ganesh ram </t>
  </si>
  <si>
    <t xml:space="preserve">madan </t>
  </si>
  <si>
    <t>jivanlal</t>
  </si>
  <si>
    <t xml:space="preserve">budhram </t>
  </si>
  <si>
    <t>patel ram manjhi</t>
  </si>
  <si>
    <t>dev prasad rathiya</t>
  </si>
  <si>
    <t>shantilal rathiya</t>
  </si>
  <si>
    <t>firtin rathiya</t>
  </si>
  <si>
    <t>ghasnin rathiya</t>
  </si>
  <si>
    <t>rampyari rathiya</t>
  </si>
  <si>
    <t>FRA cow shed</t>
  </si>
  <si>
    <t>mangali khadiya</t>
  </si>
  <si>
    <t xml:space="preserve">bhimsen </t>
  </si>
  <si>
    <t xml:space="preserve">bhaguram </t>
  </si>
  <si>
    <t>santoshi gavel</t>
  </si>
  <si>
    <t>rekha rathiya</t>
  </si>
  <si>
    <t>ramesi rathiya</t>
  </si>
  <si>
    <t xml:space="preserve">aayan bai </t>
  </si>
  <si>
    <t>chmarin bai</t>
  </si>
  <si>
    <t>nandini</t>
  </si>
  <si>
    <t>noni bai</t>
  </si>
  <si>
    <t>budhram manjhi</t>
  </si>
  <si>
    <t>dilmoti rathiya</t>
  </si>
  <si>
    <t>varmi pit</t>
  </si>
  <si>
    <t>heeralal gavel</t>
  </si>
  <si>
    <t>laxman prasad</t>
  </si>
  <si>
    <t>sukwaro bai rathiya</t>
  </si>
  <si>
    <t>well</t>
  </si>
  <si>
    <t xml:space="preserve">puni bai </t>
  </si>
  <si>
    <t>gangasingh</t>
  </si>
  <si>
    <t>sitaram rathiya</t>
  </si>
  <si>
    <t>ambika bai gavel</t>
  </si>
  <si>
    <t>dhanras bai rathiya</t>
  </si>
  <si>
    <t>nala bori bandh</t>
  </si>
  <si>
    <t>nahar marammat</t>
  </si>
  <si>
    <t>firsingh rathiya</t>
  </si>
  <si>
    <t>pitamber rathiya</t>
  </si>
  <si>
    <t>tulsibai</t>
  </si>
  <si>
    <t>ghasiram</t>
  </si>
  <si>
    <t>shusila rathiya</t>
  </si>
  <si>
    <t>shakuntala bai</t>
  </si>
  <si>
    <t xml:space="preserve">dyke </t>
  </si>
  <si>
    <t>lachhan dhanwar</t>
  </si>
  <si>
    <t>mankunwar rathiya</t>
  </si>
  <si>
    <t>tikaram rathiya</t>
  </si>
  <si>
    <t>pushpendra rathiya</t>
  </si>
  <si>
    <t>jalandhar rathiya</t>
  </si>
  <si>
    <t>jageshwar rathiya</t>
  </si>
  <si>
    <t>khuleshwar rathiya</t>
  </si>
  <si>
    <t>ramsay rathiya</t>
  </si>
  <si>
    <t>bhagguram rathiya</t>
  </si>
  <si>
    <t>gfhasiyaram rathiya</t>
  </si>
  <si>
    <t xml:space="preserve">budhram manjhi </t>
  </si>
  <si>
    <t>foolsingh manjhi</t>
  </si>
  <si>
    <t>raghuram</t>
  </si>
  <si>
    <t>gajendra singh rathiya</t>
  </si>
  <si>
    <t>harilal rathiya</t>
  </si>
  <si>
    <t>baldev rathiya</t>
  </si>
  <si>
    <t xml:space="preserve">bhalendra singh </t>
  </si>
  <si>
    <t xml:space="preserve">well </t>
  </si>
  <si>
    <t>tilmet rathiya</t>
  </si>
  <si>
    <t>farm bunding</t>
  </si>
  <si>
    <t>dular singh rathiya</t>
  </si>
  <si>
    <t>FRA farm bunding</t>
  </si>
  <si>
    <t>ravindra kumar rathiya</t>
  </si>
  <si>
    <t>krishna kumar rathiya</t>
  </si>
  <si>
    <t>jalndhar rathiya</t>
  </si>
  <si>
    <t>shyamsingh rathiya</t>
  </si>
  <si>
    <t>DUG WELL</t>
  </si>
  <si>
    <t>kunjalsingh rathiya</t>
  </si>
  <si>
    <t>mahendra singh rathiya</t>
  </si>
  <si>
    <t>chamarsingh rathiya</t>
  </si>
  <si>
    <t>kevalsingh rathiya</t>
  </si>
  <si>
    <t>shushila rathiya</t>
  </si>
  <si>
    <t>shivprasad rathiya</t>
  </si>
  <si>
    <t>bhupdev singh rathiya</t>
  </si>
  <si>
    <t>jhulash bai rathiya</t>
  </si>
  <si>
    <t>sukulsingh rathiya</t>
  </si>
  <si>
    <t>janki rathiya</t>
  </si>
  <si>
    <t>banshilal rathiya</t>
  </si>
  <si>
    <t>pavansingh rathiya</t>
  </si>
  <si>
    <t>jivansingh rathiya</t>
  </si>
  <si>
    <t>umavati rathiya</t>
  </si>
  <si>
    <t>sakunbai rathiya</t>
  </si>
  <si>
    <t>ramila rathiya</t>
  </si>
  <si>
    <t>chuni singh rathiya</t>
  </si>
  <si>
    <t>vimalabai rathiya</t>
  </si>
  <si>
    <t>bhagwat singh kanwar</t>
  </si>
  <si>
    <t>ramayan singh kanwar</t>
  </si>
  <si>
    <t>sukhmati rathiya</t>
  </si>
  <si>
    <t>premlala kanwar</t>
  </si>
  <si>
    <t>dilkunwar rathiya</t>
  </si>
  <si>
    <t>ramsaay rathiya</t>
  </si>
  <si>
    <t>jagdev rathiya</t>
  </si>
  <si>
    <t>dabilal dhanwar</t>
  </si>
  <si>
    <t>devnath rathiya</t>
  </si>
  <si>
    <t>ghursingh rathiya</t>
  </si>
  <si>
    <t>lavlin das mahant</t>
  </si>
  <si>
    <t>balbhadra singh rathiya</t>
  </si>
  <si>
    <t>geetaram rathiya</t>
  </si>
  <si>
    <t>chamsingh rathiya</t>
  </si>
  <si>
    <t>parcolation tank</t>
  </si>
  <si>
    <t>heeramati rathiya</t>
  </si>
  <si>
    <t>4G2c9A2c,4G2C9A2f</t>
  </si>
  <si>
    <t>FY 2020-2021</t>
  </si>
  <si>
    <t>FY 2019-2020</t>
  </si>
  <si>
    <t>FY 2018-2019</t>
  </si>
  <si>
    <t xml:space="preserve">Sandy clay loame </t>
  </si>
  <si>
    <t>0 to 7%</t>
  </si>
  <si>
    <t>Borai River</t>
  </si>
  <si>
    <t>(4.50+.50)/2</t>
  </si>
  <si>
    <t>(2+1.10)/2</t>
  </si>
  <si>
    <t>(10+1)/2</t>
  </si>
  <si>
    <t xml:space="preserve">total </t>
  </si>
</sst>
</file>

<file path=xl/styles.xml><?xml version="1.0" encoding="utf-8"?>
<styleSheet xmlns="http://schemas.openxmlformats.org/spreadsheetml/2006/main">
  <numFmts count="1">
    <numFmt numFmtId="168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 tint="-0.499984740745262"/>
      <name val="Arial"/>
      <family val="2"/>
    </font>
    <font>
      <sz val="11"/>
      <color theme="1"/>
      <name val="Arial"/>
      <family val="2"/>
    </font>
    <font>
      <b/>
      <sz val="11"/>
      <color theme="8" tint="-0.49998474074526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84740745262"/>
      <name val="Arial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3399"/>
      <name val="Verdana"/>
      <family val="2"/>
    </font>
    <font>
      <sz val="8"/>
      <color rgb="FF003399"/>
      <name val="Verdana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3" fillId="2" borderId="7" xfId="0" applyFont="1" applyFill="1" applyBorder="1"/>
    <xf numFmtId="0" fontId="3" fillId="2" borderId="0" xfId="0" applyFont="1" applyFill="1" applyAlignment="1">
      <alignment horizontal="left" vertical="center" wrapText="1" inden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10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2" fontId="8" fillId="2" borderId="0" xfId="0" applyNumberFormat="1" applyFont="1" applyFill="1" applyAlignment="1">
      <alignment horizontal="left" vertical="center" wrapText="1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left" vertical="top" wrapText="1"/>
    </xf>
    <xf numFmtId="9" fontId="8" fillId="2" borderId="10" xfId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1" fontId="5" fillId="2" borderId="10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9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13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2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1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3" fontId="15" fillId="2" borderId="28" xfId="0" applyNumberFormat="1" applyFont="1" applyFill="1" applyBorder="1" applyAlignment="1">
      <alignment horizontal="right" wrapText="1"/>
    </xf>
    <xf numFmtId="0" fontId="15" fillId="2" borderId="28" xfId="0" applyFont="1" applyFill="1" applyBorder="1" applyAlignment="1">
      <alignment horizontal="right" wrapText="1"/>
    </xf>
    <xf numFmtId="0" fontId="14" fillId="2" borderId="29" xfId="0" applyFont="1" applyFill="1" applyBorder="1" applyAlignment="1">
      <alignment horizontal="left" wrapText="1"/>
    </xf>
    <xf numFmtId="3" fontId="15" fillId="2" borderId="30" xfId="0" applyNumberFormat="1" applyFont="1" applyFill="1" applyBorder="1" applyAlignment="1">
      <alignment horizontal="right" wrapText="1"/>
    </xf>
    <xf numFmtId="0" fontId="3" fillId="2" borderId="17" xfId="0" applyFont="1" applyFill="1" applyBorder="1" applyAlignment="1">
      <alignment horizontal="left" vertical="center" wrapText="1"/>
    </xf>
    <xf numFmtId="168" fontId="13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" fontId="12" fillId="2" borderId="17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1" fontId="17" fillId="2" borderId="17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2" fontId="17" fillId="2" borderId="17" xfId="0" applyNumberFormat="1" applyFont="1" applyFill="1" applyBorder="1" applyAlignment="1">
      <alignment horizontal="center" vertical="center"/>
    </xf>
    <xf numFmtId="168" fontId="13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2" fontId="3" fillId="3" borderId="17" xfId="0" applyNumberFormat="1" applyFont="1" applyFill="1" applyBorder="1"/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513"/>
  <sheetViews>
    <sheetView tabSelected="1" topLeftCell="C1" zoomScale="90" zoomScaleNormal="90" workbookViewId="0">
      <selection activeCell="I16" sqref="I16:L16"/>
    </sheetView>
  </sheetViews>
  <sheetFormatPr defaultColWidth="9.140625" defaultRowHeight="14.25"/>
  <cols>
    <col min="1" max="1" width="9.140625" style="1"/>
    <col min="2" max="2" width="5.42578125" style="62" customWidth="1"/>
    <col min="3" max="3" width="13.5703125" style="63" bestFit="1" customWidth="1"/>
    <col min="4" max="4" width="56.42578125" style="63" bestFit="1" customWidth="1"/>
    <col min="5" max="5" width="11.140625" style="62" customWidth="1"/>
    <col min="6" max="6" width="13.42578125" style="62" customWidth="1"/>
    <col min="7" max="7" width="11.85546875" style="62" customWidth="1"/>
    <col min="8" max="8" width="12.140625" style="62" customWidth="1"/>
    <col min="9" max="9" width="14.42578125" style="63" customWidth="1"/>
    <col min="10" max="10" width="11.140625" style="63" customWidth="1"/>
    <col min="11" max="11" width="14" style="63" customWidth="1"/>
    <col min="12" max="14" width="10.42578125" style="63" customWidth="1"/>
    <col min="15" max="15" width="10.85546875" style="63" customWidth="1"/>
    <col min="16" max="16384" width="9.140625" style="1"/>
  </cols>
  <sheetData>
    <row r="1" spans="2:19" ht="18.75" thickBot="1">
      <c r="B1" s="66" t="s">
        <v>104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2:19">
      <c r="B2" s="2"/>
      <c r="C2" s="3"/>
      <c r="D2" s="3"/>
      <c r="E2" s="4"/>
      <c r="F2" s="4"/>
      <c r="G2" s="4"/>
      <c r="H2" s="4"/>
      <c r="I2" s="3"/>
      <c r="J2" s="3"/>
      <c r="K2" s="3"/>
      <c r="L2" s="3"/>
      <c r="M2" s="3"/>
      <c r="N2" s="3"/>
      <c r="O2" s="5"/>
    </row>
    <row r="3" spans="2:19" ht="15" thickBot="1">
      <c r="B3" s="2"/>
      <c r="C3" s="3"/>
      <c r="D3" s="3"/>
      <c r="E3" s="69"/>
      <c r="F3" s="69"/>
      <c r="G3" s="69"/>
      <c r="H3" s="69"/>
      <c r="I3" s="69"/>
      <c r="J3" s="69"/>
      <c r="K3" s="69"/>
      <c r="L3" s="69"/>
      <c r="M3" s="6"/>
      <c r="N3" s="6"/>
      <c r="O3" s="5"/>
    </row>
    <row r="4" spans="2:19" ht="15">
      <c r="B4" s="7" t="s">
        <v>0</v>
      </c>
      <c r="C4" s="8"/>
      <c r="D4" s="8" t="s">
        <v>1</v>
      </c>
      <c r="E4" s="9"/>
      <c r="F4" s="9"/>
      <c r="G4" s="9"/>
      <c r="H4" s="9"/>
      <c r="I4" s="10"/>
      <c r="J4" s="10"/>
      <c r="K4" s="10"/>
      <c r="L4" s="10"/>
      <c r="M4" s="10"/>
      <c r="N4" s="10"/>
      <c r="O4" s="11"/>
    </row>
    <row r="5" spans="2:19" ht="41.45" customHeight="1">
      <c r="B5" s="12"/>
      <c r="C5" s="21"/>
      <c r="D5" s="21" t="s">
        <v>2</v>
      </c>
      <c r="E5" s="70" t="s">
        <v>252</v>
      </c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2:19" ht="20.100000000000001" customHeight="1">
      <c r="B6" s="12"/>
      <c r="C6" s="21"/>
      <c r="D6" s="21" t="s">
        <v>3</v>
      </c>
      <c r="E6" s="72"/>
      <c r="F6" s="72"/>
      <c r="G6" s="72"/>
      <c r="H6" s="72"/>
      <c r="I6" s="72"/>
      <c r="J6" s="72"/>
      <c r="K6" s="72"/>
      <c r="L6" s="13"/>
      <c r="M6" s="13"/>
      <c r="N6" s="13"/>
      <c r="O6" s="5"/>
    </row>
    <row r="7" spans="2:19" ht="20.100000000000001" customHeight="1">
      <c r="B7" s="12"/>
      <c r="C7" s="21"/>
      <c r="D7" s="21" t="s">
        <v>4</v>
      </c>
      <c r="E7" s="72"/>
      <c r="F7" s="72"/>
      <c r="G7" s="72"/>
      <c r="H7" s="72"/>
      <c r="I7" s="72"/>
      <c r="J7" s="72"/>
      <c r="K7" s="72"/>
      <c r="L7" s="13"/>
      <c r="M7" s="13"/>
      <c r="N7" s="13"/>
      <c r="O7" s="5"/>
      <c r="R7" s="65"/>
      <c r="S7" s="65"/>
    </row>
    <row r="8" spans="2:19" ht="20.100000000000001" customHeight="1">
      <c r="B8" s="12"/>
      <c r="C8" s="21"/>
      <c r="D8" s="21" t="s">
        <v>105</v>
      </c>
      <c r="E8" s="72"/>
      <c r="F8" s="72"/>
      <c r="G8" s="72"/>
      <c r="H8" s="72"/>
      <c r="I8" s="72"/>
      <c r="J8" s="72"/>
      <c r="K8" s="72"/>
      <c r="L8" s="13"/>
      <c r="M8" s="13"/>
      <c r="N8" s="13"/>
      <c r="O8" s="5"/>
    </row>
    <row r="9" spans="2:19" ht="20.100000000000001" customHeight="1" thickBot="1">
      <c r="B9" s="14"/>
      <c r="C9" s="15"/>
      <c r="D9" s="15" t="s">
        <v>106</v>
      </c>
      <c r="E9" s="80"/>
      <c r="F9" s="80"/>
      <c r="G9" s="80"/>
      <c r="H9" s="80"/>
      <c r="I9" s="80"/>
      <c r="J9" s="80"/>
      <c r="K9" s="80"/>
      <c r="L9" s="80"/>
      <c r="M9" s="16"/>
      <c r="N9" s="16"/>
      <c r="O9" s="17"/>
    </row>
    <row r="10" spans="2:19" ht="15" thickBot="1">
      <c r="B10" s="2"/>
      <c r="C10" s="3"/>
      <c r="D10" s="3"/>
      <c r="E10" s="4"/>
      <c r="F10" s="4"/>
      <c r="G10" s="4"/>
      <c r="H10" s="4"/>
      <c r="I10" s="3"/>
      <c r="J10" s="3"/>
      <c r="K10" s="3"/>
      <c r="L10" s="3"/>
      <c r="M10" s="3"/>
      <c r="N10" s="3"/>
      <c r="O10" s="5"/>
    </row>
    <row r="11" spans="2:19" ht="20.100000000000001" customHeight="1">
      <c r="B11" s="7" t="s">
        <v>5</v>
      </c>
      <c r="C11" s="8"/>
      <c r="D11" s="8" t="s">
        <v>6</v>
      </c>
      <c r="E11" s="9"/>
      <c r="F11" s="9"/>
      <c r="G11" s="9"/>
      <c r="H11" s="9"/>
      <c r="I11" s="10"/>
      <c r="J11" s="10"/>
      <c r="K11" s="10"/>
      <c r="L11" s="10"/>
      <c r="M11" s="10"/>
      <c r="N11" s="10"/>
      <c r="O11" s="11"/>
    </row>
    <row r="12" spans="2:19" ht="20.100000000000001" customHeight="1">
      <c r="B12" s="12"/>
      <c r="C12" s="21"/>
      <c r="D12" s="21" t="s">
        <v>7</v>
      </c>
      <c r="E12" s="18">
        <v>1355.71</v>
      </c>
      <c r="F12" s="18"/>
      <c r="G12" s="18"/>
      <c r="H12" s="18"/>
      <c r="I12" s="21"/>
      <c r="J12" s="21"/>
      <c r="K12" s="21"/>
      <c r="L12" s="21"/>
      <c r="M12" s="21"/>
      <c r="N12" s="21"/>
      <c r="O12" s="5"/>
    </row>
    <row r="13" spans="2:19" ht="20.100000000000001" customHeight="1">
      <c r="B13" s="12"/>
      <c r="C13" s="21"/>
      <c r="D13" s="21" t="s">
        <v>8</v>
      </c>
      <c r="E13" s="18">
        <v>1192</v>
      </c>
      <c r="F13" s="18"/>
      <c r="G13" s="18"/>
      <c r="H13" s="18"/>
      <c r="I13" s="21"/>
      <c r="J13" s="21"/>
      <c r="K13" s="21"/>
      <c r="L13" s="21"/>
      <c r="M13" s="21"/>
      <c r="N13" s="21"/>
      <c r="O13" s="5"/>
    </row>
    <row r="14" spans="2:19" ht="20.100000000000001" customHeight="1">
      <c r="B14" s="12"/>
      <c r="C14" s="21"/>
      <c r="D14" s="21" t="s">
        <v>9</v>
      </c>
      <c r="E14" s="19" t="s">
        <v>256</v>
      </c>
      <c r="F14" s="19"/>
      <c r="G14" s="19"/>
      <c r="H14" s="19"/>
      <c r="I14" s="21"/>
      <c r="J14" s="21"/>
      <c r="K14" s="21"/>
      <c r="L14" s="21"/>
      <c r="M14" s="21"/>
      <c r="N14" s="21"/>
      <c r="O14" s="5"/>
    </row>
    <row r="15" spans="2:19" ht="20.100000000000001" customHeight="1">
      <c r="B15" s="12"/>
      <c r="C15" s="21"/>
      <c r="D15" s="21" t="s">
        <v>10</v>
      </c>
      <c r="E15" s="20" t="s">
        <v>257</v>
      </c>
      <c r="F15" s="20"/>
      <c r="G15" s="20"/>
      <c r="H15" s="20"/>
      <c r="I15" s="21"/>
      <c r="J15" s="21"/>
      <c r="K15" s="21"/>
      <c r="L15" s="21"/>
      <c r="M15" s="21"/>
      <c r="N15" s="21"/>
      <c r="O15" s="5"/>
    </row>
    <row r="16" spans="2:19" ht="20.100000000000001" customHeight="1">
      <c r="B16" s="12"/>
      <c r="C16" s="21"/>
      <c r="D16" s="21" t="s">
        <v>11</v>
      </c>
      <c r="E16" s="18" t="s">
        <v>258</v>
      </c>
      <c r="F16" s="18"/>
      <c r="G16" s="18"/>
      <c r="H16" s="18"/>
      <c r="I16" s="81"/>
      <c r="J16" s="81"/>
      <c r="K16" s="81"/>
      <c r="L16" s="81"/>
      <c r="M16" s="21"/>
      <c r="N16" s="21"/>
      <c r="O16" s="5"/>
    </row>
    <row r="17" spans="2:15" ht="20.100000000000001" customHeight="1">
      <c r="B17" s="12"/>
      <c r="C17" s="21"/>
      <c r="D17" s="21"/>
      <c r="E17" s="18"/>
      <c r="F17" s="18"/>
      <c r="G17" s="18"/>
      <c r="H17" s="18"/>
      <c r="I17" s="81"/>
      <c r="J17" s="81"/>
      <c r="K17" s="81"/>
      <c r="L17" s="81"/>
      <c r="M17" s="21"/>
      <c r="N17" s="21"/>
      <c r="O17" s="5"/>
    </row>
    <row r="18" spans="2:15" ht="20.100000000000001" customHeight="1" thickBot="1">
      <c r="B18" s="14"/>
      <c r="C18" s="15"/>
      <c r="D18" s="15"/>
      <c r="E18" s="22"/>
      <c r="F18" s="22"/>
      <c r="G18" s="22"/>
      <c r="H18" s="22"/>
      <c r="I18" s="15"/>
      <c r="J18" s="15"/>
      <c r="K18" s="15"/>
      <c r="L18" s="15"/>
      <c r="M18" s="15"/>
      <c r="N18" s="15"/>
      <c r="O18" s="17"/>
    </row>
    <row r="19" spans="2:15" ht="20.100000000000001" customHeight="1" thickBot="1">
      <c r="B19" s="12"/>
      <c r="C19" s="21"/>
      <c r="D19" s="21"/>
      <c r="E19" s="23"/>
      <c r="F19" s="23"/>
      <c r="G19" s="23"/>
      <c r="H19" s="23"/>
      <c r="I19" s="21"/>
      <c r="J19" s="21"/>
      <c r="K19" s="21"/>
      <c r="L19" s="21"/>
      <c r="M19" s="21"/>
      <c r="N19" s="21"/>
      <c r="O19" s="5"/>
    </row>
    <row r="20" spans="2:15" ht="20.100000000000001" customHeight="1">
      <c r="B20" s="24" t="s">
        <v>12</v>
      </c>
      <c r="C20" s="25"/>
      <c r="D20" s="25" t="s">
        <v>13</v>
      </c>
      <c r="E20" s="26"/>
      <c r="F20" s="26"/>
      <c r="G20" s="26"/>
      <c r="H20" s="26"/>
      <c r="I20" s="27"/>
      <c r="J20" s="27"/>
      <c r="K20" s="27"/>
      <c r="L20" s="27"/>
      <c r="M20" s="27"/>
      <c r="N20" s="27"/>
      <c r="O20" s="11"/>
    </row>
    <row r="21" spans="2:15" ht="20.100000000000001" customHeight="1">
      <c r="B21" s="2"/>
      <c r="C21" s="3"/>
      <c r="D21" s="21" t="s">
        <v>14</v>
      </c>
      <c r="E21" s="28">
        <v>2047</v>
      </c>
      <c r="F21" s="28"/>
      <c r="G21" s="28"/>
      <c r="H21" s="28"/>
      <c r="I21" s="3"/>
      <c r="J21" s="3"/>
      <c r="K21" s="3"/>
      <c r="L21" s="3"/>
      <c r="M21" s="3"/>
      <c r="N21" s="3"/>
      <c r="O21" s="5"/>
    </row>
    <row r="22" spans="2:15" ht="20.100000000000001" customHeight="1">
      <c r="B22" s="2"/>
      <c r="C22" s="3"/>
      <c r="D22" s="21" t="s">
        <v>15</v>
      </c>
      <c r="E22" s="28">
        <v>485</v>
      </c>
      <c r="F22" s="28"/>
      <c r="G22" s="28"/>
      <c r="H22" s="28"/>
      <c r="I22" s="3"/>
      <c r="J22" s="3"/>
      <c r="K22" s="3"/>
      <c r="L22" s="3"/>
      <c r="M22" s="3"/>
      <c r="N22" s="3"/>
      <c r="O22" s="5"/>
    </row>
    <row r="23" spans="2:15" ht="20.100000000000001" customHeight="1">
      <c r="B23" s="2"/>
      <c r="C23" s="3"/>
      <c r="D23" s="21" t="s">
        <v>16</v>
      </c>
      <c r="E23" s="28">
        <v>1410</v>
      </c>
      <c r="F23" s="28"/>
      <c r="G23" s="28"/>
      <c r="H23" s="28"/>
      <c r="I23" s="3"/>
      <c r="J23" s="3"/>
      <c r="K23" s="3"/>
      <c r="L23" s="3"/>
      <c r="M23" s="3"/>
      <c r="N23" s="3"/>
      <c r="O23" s="5"/>
    </row>
    <row r="24" spans="2:15" ht="20.100000000000001" customHeight="1" thickBot="1">
      <c r="B24" s="29"/>
      <c r="C24" s="30"/>
      <c r="D24" s="15" t="s">
        <v>17</v>
      </c>
      <c r="E24" s="31">
        <v>77</v>
      </c>
      <c r="F24" s="31"/>
      <c r="G24" s="31"/>
      <c r="H24" s="31"/>
      <c r="I24" s="30"/>
      <c r="J24" s="30"/>
      <c r="K24" s="30"/>
      <c r="L24" s="30"/>
      <c r="M24" s="30"/>
      <c r="N24" s="30"/>
      <c r="O24" s="17"/>
    </row>
    <row r="25" spans="2:15" ht="24.95" customHeight="1">
      <c r="B25" s="32" t="s">
        <v>18</v>
      </c>
      <c r="C25" s="33"/>
      <c r="D25" s="34" t="s">
        <v>19</v>
      </c>
      <c r="E25" s="35"/>
      <c r="F25" s="94" t="s">
        <v>253</v>
      </c>
      <c r="G25" s="91" t="s">
        <v>254</v>
      </c>
      <c r="H25" s="91" t="s">
        <v>255</v>
      </c>
      <c r="I25" s="27"/>
      <c r="J25" s="27"/>
      <c r="K25" s="27"/>
      <c r="L25" s="27"/>
      <c r="M25" s="27"/>
      <c r="N25" s="27"/>
      <c r="O25" s="11"/>
    </row>
    <row r="26" spans="2:15" ht="35.1" customHeight="1">
      <c r="B26" s="2"/>
      <c r="C26" s="3"/>
      <c r="D26" s="21" t="s">
        <v>20</v>
      </c>
      <c r="E26" s="18"/>
      <c r="F26" s="96">
        <v>374</v>
      </c>
      <c r="G26" s="18"/>
      <c r="H26" s="18"/>
      <c r="I26" s="3"/>
      <c r="J26" s="3"/>
      <c r="K26" s="3"/>
      <c r="L26" s="3"/>
      <c r="M26" s="3"/>
      <c r="N26" s="3"/>
      <c r="O26" s="5"/>
    </row>
    <row r="27" spans="2:15" ht="35.1" customHeight="1">
      <c r="B27" s="2"/>
      <c r="C27" s="3"/>
      <c r="D27" s="21" t="s">
        <v>21</v>
      </c>
      <c r="E27" s="18"/>
      <c r="F27" s="95">
        <v>11704</v>
      </c>
      <c r="G27" s="92">
        <v>5636</v>
      </c>
      <c r="H27" s="92">
        <v>3986</v>
      </c>
      <c r="I27" s="3"/>
      <c r="J27" s="3"/>
      <c r="K27" s="3"/>
      <c r="L27" s="3"/>
      <c r="M27" s="3"/>
      <c r="N27" s="3"/>
      <c r="O27" s="5"/>
    </row>
    <row r="28" spans="2:15" ht="60" customHeight="1">
      <c r="B28" s="2"/>
      <c r="C28" s="3"/>
      <c r="D28" s="21" t="s">
        <v>22</v>
      </c>
      <c r="E28" s="18"/>
      <c r="F28" s="93">
        <v>19</v>
      </c>
      <c r="G28" s="93">
        <v>3</v>
      </c>
      <c r="H28" s="93">
        <v>0</v>
      </c>
      <c r="I28" s="3"/>
      <c r="J28" s="3"/>
      <c r="K28" s="3"/>
      <c r="L28" s="3"/>
      <c r="M28" s="3"/>
      <c r="N28" s="3"/>
      <c r="O28" s="5"/>
    </row>
    <row r="29" spans="2:15" ht="60" customHeight="1">
      <c r="B29" s="2"/>
      <c r="C29" s="3"/>
      <c r="D29" s="21" t="s">
        <v>23</v>
      </c>
      <c r="E29" s="18"/>
      <c r="F29" s="93">
        <v>22.65</v>
      </c>
      <c r="G29" s="93">
        <v>15.95</v>
      </c>
      <c r="H29" s="93">
        <v>7.28</v>
      </c>
      <c r="I29" s="3"/>
      <c r="J29" s="3"/>
      <c r="K29" s="3"/>
      <c r="L29" s="3"/>
      <c r="M29" s="3"/>
      <c r="N29" s="3"/>
      <c r="O29" s="5"/>
    </row>
    <row r="30" spans="2:15" ht="60" customHeight="1" thickBot="1">
      <c r="B30" s="29"/>
      <c r="C30" s="30"/>
      <c r="D30" s="15" t="s">
        <v>24</v>
      </c>
      <c r="E30" s="36"/>
      <c r="F30" s="93">
        <v>79.62</v>
      </c>
      <c r="G30" s="93">
        <v>4.24</v>
      </c>
      <c r="H30" s="93">
        <v>3.89</v>
      </c>
      <c r="I30" s="30"/>
      <c r="J30" s="30"/>
      <c r="K30" s="30"/>
      <c r="L30" s="30"/>
      <c r="M30" s="30"/>
      <c r="N30" s="30"/>
      <c r="O30" s="17"/>
    </row>
    <row r="31" spans="2:15" ht="15" thickBot="1">
      <c r="B31" s="2"/>
      <c r="C31" s="3"/>
      <c r="D31" s="3"/>
      <c r="E31" s="37"/>
      <c r="F31" s="37"/>
      <c r="G31" s="37"/>
      <c r="H31" s="37"/>
      <c r="I31" s="3"/>
      <c r="J31" s="3"/>
      <c r="K31" s="3"/>
      <c r="L31" s="3"/>
      <c r="M31" s="3"/>
      <c r="N31" s="3"/>
      <c r="O31" s="5"/>
    </row>
    <row r="32" spans="2:15" ht="20.100000000000001" customHeight="1">
      <c r="B32" s="24" t="s">
        <v>25</v>
      </c>
      <c r="C32" s="25"/>
      <c r="D32" s="25" t="s">
        <v>26</v>
      </c>
      <c r="E32" s="35"/>
      <c r="F32" s="35"/>
      <c r="G32" s="35"/>
      <c r="H32" s="35"/>
      <c r="I32" s="27"/>
      <c r="J32" s="27"/>
      <c r="K32" s="27"/>
      <c r="L32" s="27"/>
      <c r="M32" s="27"/>
      <c r="N32" s="27"/>
      <c r="O32" s="11"/>
    </row>
    <row r="33" spans="2:15" ht="20.100000000000001" customHeight="1">
      <c r="B33" s="2"/>
      <c r="C33" s="3"/>
      <c r="D33" s="21" t="s">
        <v>27</v>
      </c>
      <c r="E33" s="38">
        <v>714.48</v>
      </c>
      <c r="F33" s="38"/>
      <c r="G33" s="38"/>
      <c r="H33" s="38"/>
      <c r="I33" s="3"/>
      <c r="J33" s="3"/>
      <c r="K33" s="3"/>
      <c r="L33" s="3"/>
      <c r="M33" s="3"/>
      <c r="N33" s="3"/>
      <c r="O33" s="5"/>
    </row>
    <row r="34" spans="2:15" ht="20.100000000000001" customHeight="1">
      <c r="B34" s="2"/>
      <c r="C34" s="3"/>
      <c r="D34" s="21" t="s">
        <v>28</v>
      </c>
      <c r="E34" s="38">
        <v>9.1300000000000008</v>
      </c>
      <c r="F34" s="38"/>
      <c r="G34" s="38"/>
      <c r="H34" s="38"/>
      <c r="I34" s="3"/>
      <c r="J34" s="3"/>
      <c r="K34" s="3"/>
      <c r="L34" s="3"/>
      <c r="M34" s="3"/>
      <c r="N34" s="3"/>
      <c r="O34" s="5"/>
    </row>
    <row r="35" spans="2:15" ht="20.100000000000001" customHeight="1">
      <c r="B35" s="2"/>
      <c r="C35" s="3"/>
      <c r="D35" s="21" t="s">
        <v>29</v>
      </c>
      <c r="E35" s="38">
        <v>27.39</v>
      </c>
      <c r="F35" s="38"/>
      <c r="G35" s="38"/>
      <c r="H35" s="38"/>
      <c r="I35" s="3"/>
      <c r="J35" s="3"/>
      <c r="K35" s="3"/>
      <c r="L35" s="3"/>
      <c r="M35" s="3"/>
      <c r="N35" s="3"/>
      <c r="O35" s="5"/>
    </row>
    <row r="36" spans="2:15" ht="20.100000000000001" customHeight="1">
      <c r="B36" s="2"/>
      <c r="C36" s="3"/>
      <c r="D36" s="21" t="s">
        <v>30</v>
      </c>
      <c r="E36" s="38">
        <v>203.66</v>
      </c>
      <c r="F36" s="38"/>
      <c r="G36" s="38"/>
      <c r="H36" s="38"/>
      <c r="I36" s="3"/>
      <c r="J36" s="3"/>
      <c r="K36" s="3"/>
      <c r="L36" s="3"/>
      <c r="M36" s="3"/>
      <c r="N36" s="3"/>
      <c r="O36" s="5"/>
    </row>
    <row r="37" spans="2:15" ht="20.100000000000001" customHeight="1">
      <c r="B37" s="2"/>
      <c r="C37" s="3"/>
      <c r="D37" s="21" t="s">
        <v>31</v>
      </c>
      <c r="E37" s="38">
        <v>25</v>
      </c>
      <c r="F37" s="38"/>
      <c r="G37" s="38"/>
      <c r="H37" s="38"/>
      <c r="I37" s="3"/>
      <c r="J37" s="3"/>
      <c r="K37" s="3"/>
      <c r="L37" s="3"/>
      <c r="M37" s="3"/>
      <c r="N37" s="3"/>
      <c r="O37" s="5"/>
    </row>
    <row r="38" spans="2:15" ht="20.100000000000001" customHeight="1">
      <c r="B38" s="2"/>
      <c r="C38" s="3"/>
      <c r="D38" s="21" t="s">
        <v>32</v>
      </c>
      <c r="E38" s="38">
        <v>11</v>
      </c>
      <c r="F38" s="38"/>
      <c r="G38" s="38"/>
      <c r="H38" s="38"/>
      <c r="I38" s="3"/>
      <c r="J38" s="3"/>
      <c r="K38" s="3"/>
      <c r="L38" s="3"/>
      <c r="M38" s="3"/>
      <c r="N38" s="3"/>
      <c r="O38" s="5"/>
    </row>
    <row r="39" spans="2:15" ht="20.100000000000001" customHeight="1" thickBot="1">
      <c r="B39" s="29"/>
      <c r="C39" s="30"/>
      <c r="D39" s="15" t="s">
        <v>33</v>
      </c>
      <c r="E39" s="39">
        <f>E12-E33-E34-E35-E36-E37-E38</f>
        <v>365.05000000000007</v>
      </c>
      <c r="F39" s="39"/>
      <c r="G39" s="39"/>
      <c r="H39" s="39"/>
      <c r="I39" s="30"/>
      <c r="J39" s="30"/>
      <c r="K39" s="30"/>
      <c r="L39" s="30"/>
      <c r="M39" s="30"/>
      <c r="N39" s="30"/>
      <c r="O39" s="17"/>
    </row>
    <row r="40" spans="2:15" ht="15" thickBot="1">
      <c r="B40" s="2"/>
      <c r="C40" s="3"/>
      <c r="D40" s="3"/>
      <c r="E40" s="37"/>
      <c r="F40" s="37"/>
      <c r="G40" s="37"/>
      <c r="H40" s="37"/>
      <c r="I40" s="3"/>
      <c r="J40" s="3"/>
      <c r="K40" s="3"/>
      <c r="L40" s="3"/>
      <c r="M40" s="3"/>
      <c r="N40" s="3"/>
      <c r="O40" s="5"/>
    </row>
    <row r="41" spans="2:15" ht="15">
      <c r="B41" s="24" t="s">
        <v>34</v>
      </c>
      <c r="C41" s="25"/>
      <c r="D41" s="25" t="s">
        <v>35</v>
      </c>
      <c r="E41" s="35"/>
      <c r="F41" s="35"/>
      <c r="G41" s="35"/>
      <c r="H41" s="35"/>
      <c r="I41" s="27"/>
      <c r="J41" s="27"/>
      <c r="K41" s="27"/>
      <c r="L41" s="27"/>
      <c r="M41" s="27"/>
      <c r="N41" s="27"/>
      <c r="O41" s="11"/>
    </row>
    <row r="42" spans="2:15" ht="20.100000000000001" customHeight="1">
      <c r="B42" s="2"/>
      <c r="C42" s="3"/>
      <c r="D42" s="21" t="s">
        <v>36</v>
      </c>
      <c r="E42" s="38">
        <f>E36</f>
        <v>203.66</v>
      </c>
      <c r="F42" s="38"/>
      <c r="G42" s="38"/>
      <c r="H42" s="38"/>
      <c r="I42" s="3"/>
      <c r="J42" s="3"/>
      <c r="K42" s="3"/>
      <c r="L42" s="3"/>
      <c r="M42" s="3"/>
      <c r="N42" s="3"/>
      <c r="O42" s="5"/>
    </row>
    <row r="43" spans="2:15" ht="20.100000000000001" customHeight="1">
      <c r="B43" s="2"/>
      <c r="C43" s="3"/>
      <c r="D43" s="21" t="s">
        <v>37</v>
      </c>
      <c r="E43" s="38">
        <f>E12-E42-E44-E45</f>
        <v>565.96199999999999</v>
      </c>
      <c r="F43" s="18"/>
      <c r="G43" s="18"/>
      <c r="H43" s="18"/>
      <c r="I43" s="3"/>
      <c r="J43" s="3"/>
      <c r="K43" s="3"/>
      <c r="L43" s="3"/>
      <c r="M43" s="3"/>
      <c r="N43" s="3"/>
      <c r="O43" s="5"/>
    </row>
    <row r="44" spans="2:15" ht="20.100000000000001" customHeight="1">
      <c r="B44" s="2"/>
      <c r="C44" s="3"/>
      <c r="D44" s="21" t="s">
        <v>38</v>
      </c>
      <c r="E44" s="18">
        <v>390.54199999999997</v>
      </c>
      <c r="F44" s="18"/>
      <c r="G44" s="18"/>
      <c r="H44" s="18"/>
      <c r="I44" s="3"/>
      <c r="J44" s="3"/>
      <c r="K44" s="3"/>
      <c r="L44" s="3"/>
      <c r="M44" s="3"/>
      <c r="N44" s="3"/>
      <c r="O44" s="5"/>
    </row>
    <row r="45" spans="2:15" ht="20.100000000000001" customHeight="1">
      <c r="B45" s="2"/>
      <c r="C45" s="3"/>
      <c r="D45" s="21" t="s">
        <v>39</v>
      </c>
      <c r="E45" s="18">
        <v>195.54599999999999</v>
      </c>
      <c r="F45" s="18"/>
      <c r="G45" s="18"/>
      <c r="H45" s="18"/>
      <c r="I45" s="3"/>
      <c r="J45" s="3"/>
      <c r="K45" s="3"/>
      <c r="L45" s="3"/>
      <c r="M45" s="3"/>
      <c r="N45" s="3"/>
      <c r="O45" s="5"/>
    </row>
    <row r="46" spans="2:15" ht="20.100000000000001" customHeight="1" thickBot="1">
      <c r="B46" s="29"/>
      <c r="C46" s="30"/>
      <c r="D46" s="15" t="s">
        <v>40</v>
      </c>
      <c r="E46" s="36">
        <v>450</v>
      </c>
      <c r="F46" s="36"/>
      <c r="G46" s="36"/>
      <c r="H46" s="36"/>
      <c r="I46" s="30"/>
      <c r="J46" s="30"/>
      <c r="K46" s="30"/>
      <c r="L46" s="30"/>
      <c r="M46" s="30"/>
      <c r="N46" s="30"/>
      <c r="O46" s="17"/>
    </row>
    <row r="47" spans="2:15" ht="15" thickBot="1">
      <c r="B47" s="2"/>
      <c r="C47" s="3"/>
      <c r="D47" s="3"/>
      <c r="E47" s="4"/>
      <c r="F47" s="4"/>
      <c r="G47" s="4"/>
      <c r="H47" s="4"/>
      <c r="I47" s="3"/>
      <c r="J47" s="3"/>
      <c r="K47" s="3"/>
      <c r="L47" s="3"/>
      <c r="M47" s="3"/>
      <c r="N47" s="3"/>
      <c r="O47" s="5"/>
    </row>
    <row r="48" spans="2:15" ht="15">
      <c r="B48" s="24" t="s">
        <v>41</v>
      </c>
      <c r="C48" s="25"/>
      <c r="D48" s="25" t="s">
        <v>42</v>
      </c>
      <c r="E48" s="40"/>
      <c r="F48" s="40"/>
      <c r="G48" s="40"/>
      <c r="H48" s="40"/>
      <c r="I48" s="27"/>
      <c r="J48" s="27"/>
      <c r="K48" s="27"/>
      <c r="L48" s="27"/>
      <c r="M48" s="27"/>
      <c r="N48" s="27"/>
      <c r="O48" s="11"/>
    </row>
    <row r="49" spans="2:15" ht="20.100000000000001" customHeight="1">
      <c r="B49" s="2"/>
      <c r="C49" s="3"/>
      <c r="D49" s="21" t="s">
        <v>43</v>
      </c>
      <c r="E49" s="18">
        <v>11</v>
      </c>
      <c r="F49" s="18"/>
      <c r="G49" s="18"/>
      <c r="H49" s="18"/>
      <c r="I49" s="3"/>
      <c r="J49" s="3"/>
      <c r="K49" s="3"/>
      <c r="L49" s="3"/>
      <c r="M49" s="3"/>
      <c r="N49" s="3"/>
      <c r="O49" s="5"/>
    </row>
    <row r="50" spans="2:15" ht="20.100000000000001" customHeight="1">
      <c r="B50" s="2"/>
      <c r="C50" s="3"/>
      <c r="D50" s="21" t="s">
        <v>44</v>
      </c>
      <c r="E50" s="18">
        <v>5</v>
      </c>
      <c r="F50" s="18"/>
      <c r="G50" s="18"/>
      <c r="H50" s="18"/>
      <c r="I50" s="3"/>
      <c r="J50" s="3"/>
      <c r="K50" s="3"/>
      <c r="L50" s="3"/>
      <c r="M50" s="3"/>
      <c r="N50" s="3"/>
      <c r="O50" s="5"/>
    </row>
    <row r="51" spans="2:15" ht="20.100000000000001" customHeight="1">
      <c r="B51" s="2"/>
      <c r="C51" s="3"/>
      <c r="D51" s="21" t="s">
        <v>45</v>
      </c>
      <c r="E51" s="18">
        <v>17</v>
      </c>
      <c r="F51" s="18"/>
      <c r="G51" s="18"/>
      <c r="H51" s="18"/>
      <c r="I51" s="3"/>
      <c r="J51" s="3"/>
      <c r="K51" s="3"/>
      <c r="L51" s="3"/>
      <c r="M51" s="3"/>
      <c r="N51" s="3"/>
      <c r="O51" s="5"/>
    </row>
    <row r="52" spans="2:15" ht="20.100000000000001" customHeight="1" thickBot="1">
      <c r="B52" s="29"/>
      <c r="C52" s="30"/>
      <c r="D52" s="30"/>
      <c r="E52" s="41"/>
      <c r="F52" s="41"/>
      <c r="G52" s="41"/>
      <c r="H52" s="41"/>
      <c r="I52" s="30"/>
      <c r="J52" s="30"/>
      <c r="K52" s="30"/>
      <c r="L52" s="30"/>
      <c r="M52" s="30"/>
      <c r="N52" s="30"/>
      <c r="O52" s="17"/>
    </row>
    <row r="53" spans="2:15" ht="15" thickBot="1">
      <c r="B53" s="2"/>
      <c r="C53" s="3"/>
      <c r="D53" s="3"/>
      <c r="E53" s="4"/>
      <c r="F53" s="4"/>
      <c r="G53" s="4"/>
      <c r="H53" s="4"/>
      <c r="I53" s="3"/>
      <c r="J53" s="3"/>
      <c r="K53" s="3"/>
      <c r="L53" s="3"/>
      <c r="M53" s="3"/>
      <c r="N53" s="3"/>
      <c r="O53" s="5"/>
    </row>
    <row r="54" spans="2:15" ht="15">
      <c r="B54" s="7" t="s">
        <v>46</v>
      </c>
      <c r="C54" s="8"/>
      <c r="D54" s="8" t="s">
        <v>47</v>
      </c>
      <c r="E54" s="9"/>
      <c r="F54" s="9"/>
      <c r="G54" s="9"/>
      <c r="H54" s="9"/>
      <c r="I54" s="10"/>
      <c r="J54" s="10"/>
      <c r="K54" s="10"/>
      <c r="L54" s="10"/>
      <c r="M54" s="10"/>
      <c r="N54" s="10"/>
      <c r="O54" s="11"/>
    </row>
    <row r="55" spans="2:15" ht="30" customHeight="1">
      <c r="B55" s="12"/>
      <c r="C55" s="21"/>
      <c r="D55" s="21" t="s">
        <v>48</v>
      </c>
      <c r="E55" s="42">
        <v>0.83</v>
      </c>
      <c r="F55" s="42"/>
      <c r="G55" s="42"/>
      <c r="H55" s="42"/>
      <c r="I55" s="21"/>
      <c r="J55" s="21"/>
      <c r="K55" s="21"/>
      <c r="L55" s="21"/>
      <c r="M55" s="21"/>
      <c r="N55" s="21"/>
      <c r="O55" s="5"/>
    </row>
    <row r="56" spans="2:15" ht="30" customHeight="1">
      <c r="B56" s="12"/>
      <c r="C56" s="21"/>
      <c r="D56" s="21" t="s">
        <v>49</v>
      </c>
      <c r="E56" s="42">
        <v>7.0000000000000007E-2</v>
      </c>
      <c r="F56" s="42"/>
      <c r="G56" s="42"/>
      <c r="H56" s="42"/>
      <c r="I56" s="21"/>
      <c r="J56" s="21"/>
      <c r="K56" s="21"/>
      <c r="L56" s="21"/>
      <c r="M56" s="21"/>
      <c r="N56" s="21"/>
      <c r="O56" s="5"/>
    </row>
    <row r="57" spans="2:15" ht="30" customHeight="1">
      <c r="B57" s="12"/>
      <c r="C57" s="21"/>
      <c r="D57" s="21" t="s">
        <v>50</v>
      </c>
      <c r="E57" s="42">
        <v>0.06</v>
      </c>
      <c r="F57" s="42"/>
      <c r="G57" s="42"/>
      <c r="H57" s="42"/>
      <c r="I57" s="21"/>
      <c r="J57" s="21"/>
      <c r="K57" s="21"/>
      <c r="L57" s="21"/>
      <c r="M57" s="21"/>
      <c r="N57" s="21"/>
      <c r="O57" s="5"/>
    </row>
    <row r="58" spans="2:15">
      <c r="B58" s="12"/>
      <c r="C58" s="21"/>
      <c r="D58" s="21" t="s">
        <v>51</v>
      </c>
      <c r="E58" s="42">
        <v>0.02</v>
      </c>
      <c r="F58" s="42"/>
      <c r="G58" s="42"/>
      <c r="H58" s="42"/>
      <c r="I58" s="21"/>
      <c r="J58" s="21"/>
      <c r="K58" s="21"/>
      <c r="L58" s="21"/>
      <c r="M58" s="21"/>
      <c r="N58" s="21"/>
      <c r="O58" s="5"/>
    </row>
    <row r="59" spans="2:15">
      <c r="B59" s="12"/>
      <c r="C59" s="21"/>
      <c r="D59" s="21" t="s">
        <v>52</v>
      </c>
      <c r="E59" s="42">
        <v>0.02</v>
      </c>
      <c r="F59" s="42"/>
      <c r="G59" s="42"/>
      <c r="H59" s="42"/>
      <c r="I59" s="21"/>
      <c r="J59" s="21"/>
      <c r="K59" s="21"/>
      <c r="L59" s="21"/>
      <c r="M59" s="21"/>
      <c r="N59" s="21"/>
      <c r="O59" s="5"/>
    </row>
    <row r="60" spans="2:15" ht="15" thickBot="1">
      <c r="B60" s="29"/>
      <c r="C60" s="30"/>
      <c r="D60" s="30"/>
      <c r="E60" s="41"/>
      <c r="F60" s="41"/>
      <c r="G60" s="41"/>
      <c r="H60" s="41"/>
      <c r="I60" s="30"/>
      <c r="J60" s="30"/>
      <c r="K60" s="30"/>
      <c r="L60" s="30"/>
      <c r="M60" s="30"/>
      <c r="N60" s="30"/>
      <c r="O60" s="17"/>
    </row>
    <row r="61" spans="2:15" ht="30" customHeight="1">
      <c r="B61" s="24" t="s">
        <v>53</v>
      </c>
      <c r="C61" s="25"/>
      <c r="D61" s="25" t="s">
        <v>54</v>
      </c>
      <c r="E61" s="43"/>
      <c r="F61" s="43"/>
      <c r="G61" s="43"/>
      <c r="H61" s="43"/>
      <c r="I61" s="27"/>
      <c r="J61" s="27"/>
      <c r="K61" s="27"/>
      <c r="L61" s="27"/>
      <c r="M61" s="27"/>
      <c r="N61" s="27"/>
      <c r="O61" s="11"/>
    </row>
    <row r="62" spans="2:15" ht="30" customHeight="1">
      <c r="B62" s="2"/>
      <c r="C62" s="3"/>
      <c r="D62" s="21" t="s">
        <v>55</v>
      </c>
      <c r="E62" s="18">
        <v>153.52000000000001</v>
      </c>
      <c r="F62" s="18"/>
      <c r="G62" s="18"/>
      <c r="H62" s="18"/>
      <c r="I62" s="3"/>
      <c r="J62" s="3"/>
      <c r="K62" s="3"/>
      <c r="L62" s="3"/>
      <c r="M62" s="3"/>
      <c r="N62" s="3"/>
      <c r="O62" s="5"/>
    </row>
    <row r="63" spans="2:15" ht="39.950000000000003" customHeight="1">
      <c r="B63" s="2"/>
      <c r="C63" s="3"/>
      <c r="D63" s="21" t="s">
        <v>56</v>
      </c>
      <c r="E63" s="18">
        <v>73.84</v>
      </c>
      <c r="F63" s="18"/>
      <c r="G63" s="18"/>
      <c r="H63" s="18"/>
      <c r="I63" s="3"/>
      <c r="J63" s="3"/>
      <c r="K63" s="3"/>
      <c r="L63" s="3"/>
      <c r="M63" s="3"/>
      <c r="N63" s="3"/>
      <c r="O63" s="5"/>
    </row>
    <row r="64" spans="2:15" ht="33.75" customHeight="1">
      <c r="B64" s="2"/>
      <c r="C64" s="3"/>
      <c r="D64" s="21" t="s">
        <v>57</v>
      </c>
      <c r="E64" s="18">
        <v>18.28</v>
      </c>
      <c r="F64" s="18"/>
      <c r="G64" s="18"/>
      <c r="H64" s="18"/>
      <c r="I64" s="3"/>
      <c r="J64" s="3"/>
      <c r="K64" s="3"/>
      <c r="L64" s="3"/>
      <c r="M64" s="3"/>
      <c r="N64" s="3"/>
      <c r="O64" s="5"/>
    </row>
    <row r="65" spans="2:15" ht="27.75" customHeight="1">
      <c r="B65" s="2"/>
      <c r="C65" s="44"/>
      <c r="D65" s="45" t="s">
        <v>58</v>
      </c>
      <c r="E65" s="46">
        <v>14.92</v>
      </c>
      <c r="F65" s="46"/>
      <c r="G65" s="46"/>
      <c r="H65" s="46"/>
      <c r="I65" s="3"/>
      <c r="J65" s="3"/>
      <c r="K65" s="3"/>
      <c r="L65" s="3"/>
      <c r="M65" s="3"/>
      <c r="N65" s="3"/>
      <c r="O65" s="5"/>
    </row>
    <row r="66" spans="2:15" ht="27" customHeight="1" thickBot="1">
      <c r="B66" s="29"/>
      <c r="C66" s="47"/>
      <c r="D66" s="48" t="s">
        <v>59</v>
      </c>
      <c r="E66" s="49">
        <v>0.81610000000000005</v>
      </c>
      <c r="F66" s="49"/>
      <c r="G66" s="49"/>
      <c r="H66" s="49"/>
      <c r="I66" s="30"/>
      <c r="J66" s="30"/>
      <c r="K66" s="30"/>
      <c r="L66" s="30"/>
      <c r="M66" s="30"/>
      <c r="N66" s="30"/>
      <c r="O66" s="17"/>
    </row>
    <row r="67" spans="2:15" ht="60" customHeight="1">
      <c r="B67" s="50" t="s">
        <v>60</v>
      </c>
      <c r="C67" s="51"/>
      <c r="D67" s="51" t="s">
        <v>61</v>
      </c>
      <c r="E67" s="37"/>
      <c r="F67" s="37"/>
      <c r="G67" s="37"/>
      <c r="H67" s="37"/>
      <c r="I67" s="3"/>
      <c r="J67" s="3"/>
      <c r="K67" s="3"/>
      <c r="L67" s="3"/>
      <c r="M67" s="3"/>
      <c r="N67" s="3"/>
      <c r="O67" s="5"/>
    </row>
    <row r="68" spans="2:15">
      <c r="B68" s="2"/>
      <c r="C68" s="3"/>
      <c r="D68" s="3"/>
      <c r="E68" s="37"/>
      <c r="F68" s="37"/>
      <c r="G68" s="37"/>
      <c r="H68" s="37"/>
      <c r="I68" s="3"/>
      <c r="J68" s="3"/>
      <c r="K68" s="3"/>
      <c r="L68" s="3"/>
      <c r="M68" s="3"/>
      <c r="N68" s="3"/>
      <c r="O68" s="5"/>
    </row>
    <row r="69" spans="2:15">
      <c r="B69" s="2"/>
      <c r="C69" s="3"/>
      <c r="D69" s="21" t="s">
        <v>62</v>
      </c>
      <c r="E69" s="52"/>
      <c r="F69" s="52"/>
      <c r="G69" s="52"/>
      <c r="H69" s="52"/>
      <c r="I69" s="3"/>
      <c r="J69" s="3"/>
      <c r="K69" s="3"/>
      <c r="L69" s="3"/>
      <c r="M69" s="3"/>
      <c r="N69" s="3"/>
      <c r="O69" s="5"/>
    </row>
    <row r="70" spans="2:15" ht="35.25" customHeight="1">
      <c r="B70" s="2"/>
      <c r="C70" s="3"/>
      <c r="D70" s="21" t="s">
        <v>63</v>
      </c>
      <c r="E70" s="52"/>
      <c r="F70" s="52"/>
      <c r="G70" s="52"/>
      <c r="H70" s="52"/>
      <c r="I70" s="3"/>
      <c r="J70" s="3"/>
      <c r="K70" s="3"/>
      <c r="L70" s="3"/>
      <c r="M70" s="3"/>
      <c r="N70" s="3"/>
      <c r="O70" s="5"/>
    </row>
    <row r="71" spans="2:15" ht="39" customHeight="1" thickBot="1">
      <c r="B71" s="29"/>
      <c r="C71" s="30"/>
      <c r="D71" s="15" t="s">
        <v>64</v>
      </c>
      <c r="E71" s="53"/>
      <c r="F71" s="53"/>
      <c r="G71" s="53"/>
      <c r="H71" s="53"/>
      <c r="I71" s="30"/>
      <c r="J71" s="30"/>
      <c r="K71" s="30"/>
      <c r="L71" s="30"/>
      <c r="M71" s="30"/>
      <c r="N71" s="30"/>
      <c r="O71" s="17"/>
    </row>
    <row r="72" spans="2:15" ht="15" thickBot="1">
      <c r="B72" s="2"/>
      <c r="C72" s="3"/>
      <c r="D72" s="3"/>
      <c r="E72" s="4"/>
      <c r="F72" s="4"/>
      <c r="G72" s="4"/>
      <c r="H72" s="4"/>
      <c r="I72" s="3"/>
      <c r="J72" s="3"/>
      <c r="K72" s="3"/>
      <c r="L72" s="3"/>
      <c r="M72" s="3"/>
      <c r="N72" s="3"/>
      <c r="O72" s="5"/>
    </row>
    <row r="73" spans="2:15" ht="15">
      <c r="B73" s="54" t="s">
        <v>65</v>
      </c>
      <c r="C73" s="55"/>
      <c r="D73" s="82" t="s">
        <v>66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4"/>
    </row>
    <row r="74" spans="2:15" s="57" customFormat="1" ht="60" customHeight="1">
      <c r="B74" s="85" t="s">
        <v>67</v>
      </c>
      <c r="C74" s="86" t="s">
        <v>68</v>
      </c>
      <c r="D74" s="87" t="s">
        <v>69</v>
      </c>
      <c r="E74" s="86" t="s">
        <v>70</v>
      </c>
      <c r="F74" s="89" t="s">
        <v>71</v>
      </c>
      <c r="G74" s="90"/>
      <c r="H74" s="90"/>
      <c r="I74" s="56" t="s">
        <v>72</v>
      </c>
      <c r="J74" s="56" t="s">
        <v>73</v>
      </c>
      <c r="K74" s="56" t="s">
        <v>74</v>
      </c>
      <c r="L74" s="56" t="s">
        <v>75</v>
      </c>
      <c r="M74" s="73" t="s">
        <v>76</v>
      </c>
      <c r="N74" s="73" t="s">
        <v>77</v>
      </c>
      <c r="O74" s="75" t="s">
        <v>78</v>
      </c>
    </row>
    <row r="75" spans="2:15" s="57" customFormat="1" ht="36" customHeight="1">
      <c r="B75" s="85"/>
      <c r="C75" s="86"/>
      <c r="D75" s="88"/>
      <c r="E75" s="86"/>
      <c r="F75" s="56" t="s">
        <v>79</v>
      </c>
      <c r="G75" s="56" t="s">
        <v>80</v>
      </c>
      <c r="H75" s="56" t="s">
        <v>81</v>
      </c>
      <c r="I75" s="56" t="s">
        <v>82</v>
      </c>
      <c r="J75" s="56" t="s">
        <v>82</v>
      </c>
      <c r="K75" s="56" t="s">
        <v>83</v>
      </c>
      <c r="L75" s="56" t="s">
        <v>84</v>
      </c>
      <c r="M75" s="74"/>
      <c r="N75" s="74"/>
      <c r="O75" s="76"/>
    </row>
    <row r="76" spans="2:15" ht="15" customHeight="1">
      <c r="B76" s="77" t="s">
        <v>85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9"/>
    </row>
    <row r="77" spans="2:15" ht="15" customHeight="1">
      <c r="B77" s="58">
        <v>1</v>
      </c>
      <c r="C77" s="64" t="s">
        <v>107</v>
      </c>
      <c r="D77" s="59" t="s">
        <v>108</v>
      </c>
      <c r="E77" s="101">
        <v>1</v>
      </c>
      <c r="F77" s="102">
        <f t="shared" ref="F77" si="0">L77*125</f>
        <v>50.625</v>
      </c>
      <c r="G77" s="102">
        <f t="shared" ref="G77" si="1">L77*95</f>
        <v>38.475000000000001</v>
      </c>
      <c r="H77" s="103">
        <v>0.3</v>
      </c>
      <c r="I77" s="104">
        <f t="shared" ref="I77" si="2">L77*0.85</f>
        <v>0.34425</v>
      </c>
      <c r="J77" s="104">
        <f t="shared" ref="J77" si="3">I77*0.95</f>
        <v>0.32703749999999998</v>
      </c>
      <c r="K77" s="102">
        <f t="shared" ref="K77" si="4">J77/0.0019</f>
        <v>172.125</v>
      </c>
      <c r="L77" s="99">
        <v>0.40500000000000003</v>
      </c>
      <c r="M77" s="60">
        <v>22.123646000000001</v>
      </c>
      <c r="N77" s="60">
        <v>82.963656</v>
      </c>
      <c r="O77" s="58">
        <v>1</v>
      </c>
    </row>
    <row r="78" spans="2:15" ht="15" customHeight="1">
      <c r="B78" s="58">
        <v>2</v>
      </c>
      <c r="C78" s="64" t="s">
        <v>86</v>
      </c>
      <c r="D78" s="59" t="s">
        <v>109</v>
      </c>
      <c r="E78" s="101">
        <v>1</v>
      </c>
      <c r="F78" s="102">
        <f>L78*125</f>
        <v>17.75</v>
      </c>
      <c r="G78" s="102">
        <f>L78*95</f>
        <v>13.489999999999998</v>
      </c>
      <c r="H78" s="103">
        <v>0.3</v>
      </c>
      <c r="I78" s="104">
        <f>L78*0.85</f>
        <v>0.12069999999999999</v>
      </c>
      <c r="J78" s="104">
        <f>I78*0.95</f>
        <v>0.11466499999999999</v>
      </c>
      <c r="K78" s="102">
        <f>J78/0.0019</f>
        <v>60.349999999999994</v>
      </c>
      <c r="L78" s="99">
        <v>0.14199999999999999</v>
      </c>
      <c r="M78" s="60">
        <v>22.134183</v>
      </c>
      <c r="N78" s="60">
        <v>82.949177000000006</v>
      </c>
      <c r="O78" s="58">
        <v>1</v>
      </c>
    </row>
    <row r="79" spans="2:15" ht="15" customHeight="1">
      <c r="B79" s="58">
        <v>3</v>
      </c>
      <c r="C79" s="64" t="s">
        <v>86</v>
      </c>
      <c r="D79" s="59" t="s">
        <v>109</v>
      </c>
      <c r="E79" s="101">
        <v>1</v>
      </c>
      <c r="F79" s="102">
        <f>L79*125</f>
        <v>25.75</v>
      </c>
      <c r="G79" s="102">
        <f>L79*95</f>
        <v>19.57</v>
      </c>
      <c r="H79" s="103">
        <v>0.3</v>
      </c>
      <c r="I79" s="104">
        <f>L79*0.85</f>
        <v>0.17509999999999998</v>
      </c>
      <c r="J79" s="104">
        <f>I79*0.95</f>
        <v>0.16634499999999997</v>
      </c>
      <c r="K79" s="102">
        <f>J79/0.0019</f>
        <v>87.549999999999983</v>
      </c>
      <c r="L79" s="99">
        <v>0.20599999999999999</v>
      </c>
      <c r="M79" s="60">
        <v>22.135006000000001</v>
      </c>
      <c r="N79" s="60">
        <v>82.961431000000005</v>
      </c>
      <c r="O79" s="58">
        <v>0</v>
      </c>
    </row>
    <row r="80" spans="2:15" ht="15" customHeight="1">
      <c r="B80" s="58">
        <v>4</v>
      </c>
      <c r="C80" s="64" t="s">
        <v>86</v>
      </c>
      <c r="D80" s="59" t="s">
        <v>110</v>
      </c>
      <c r="E80" s="101">
        <v>1</v>
      </c>
      <c r="F80" s="102">
        <f>L80*125</f>
        <v>95.625</v>
      </c>
      <c r="G80" s="102">
        <f>L80*95</f>
        <v>72.674999999999997</v>
      </c>
      <c r="H80" s="103">
        <v>0.3</v>
      </c>
      <c r="I80" s="104">
        <f>L80*0.85</f>
        <v>0.65024999999999999</v>
      </c>
      <c r="J80" s="104">
        <f>I80*0.95</f>
        <v>0.61773749999999994</v>
      </c>
      <c r="K80" s="102">
        <f>J80/0.0019</f>
        <v>325.12499999999994</v>
      </c>
      <c r="L80" s="99">
        <v>0.76500000000000001</v>
      </c>
      <c r="M80" s="60">
        <v>22.135186000000001</v>
      </c>
      <c r="N80" s="60">
        <v>82.942087000000001</v>
      </c>
      <c r="O80" s="58">
        <v>1</v>
      </c>
    </row>
    <row r="81" spans="2:15" ht="15" customHeight="1">
      <c r="B81" s="58">
        <v>5</v>
      </c>
      <c r="C81" s="64" t="s">
        <v>86</v>
      </c>
      <c r="D81" s="59" t="s">
        <v>111</v>
      </c>
      <c r="E81" s="101">
        <v>1</v>
      </c>
      <c r="F81" s="102">
        <f>L81*125</f>
        <v>36.375</v>
      </c>
      <c r="G81" s="102">
        <f>L81*95</f>
        <v>27.645</v>
      </c>
      <c r="H81" s="103">
        <v>0.3</v>
      </c>
      <c r="I81" s="104">
        <f>L81*0.85</f>
        <v>0.24734999999999999</v>
      </c>
      <c r="J81" s="104">
        <f>I81*0.95</f>
        <v>0.23498249999999998</v>
      </c>
      <c r="K81" s="102">
        <f>J81/0.0019</f>
        <v>123.675</v>
      </c>
      <c r="L81" s="99">
        <v>0.29099999999999998</v>
      </c>
      <c r="M81" s="60">
        <v>22.128170000000001</v>
      </c>
      <c r="N81" s="60">
        <v>82.943314000000001</v>
      </c>
      <c r="O81" s="58">
        <v>1</v>
      </c>
    </row>
    <row r="82" spans="2:15" ht="15" customHeight="1">
      <c r="B82" s="58">
        <v>6</v>
      </c>
      <c r="C82" s="64" t="s">
        <v>86</v>
      </c>
      <c r="D82" s="59" t="s">
        <v>112</v>
      </c>
      <c r="E82" s="101">
        <v>1</v>
      </c>
      <c r="F82" s="102">
        <f>L82*125</f>
        <v>5.625</v>
      </c>
      <c r="G82" s="102">
        <f>L82*95</f>
        <v>4.2749999999999995</v>
      </c>
      <c r="H82" s="103">
        <v>0.3</v>
      </c>
      <c r="I82" s="104">
        <f>L82*0.85</f>
        <v>3.8249999999999999E-2</v>
      </c>
      <c r="J82" s="104">
        <f>I82*0.95</f>
        <v>3.6337499999999995E-2</v>
      </c>
      <c r="K82" s="102">
        <f>J82/0.0019</f>
        <v>19.124999999999996</v>
      </c>
      <c r="L82" s="99">
        <v>4.4999999999999998E-2</v>
      </c>
      <c r="M82" s="60">
        <v>22.127566000000002</v>
      </c>
      <c r="N82" s="60">
        <v>82.957389000000006</v>
      </c>
      <c r="O82" s="58">
        <v>1</v>
      </c>
    </row>
    <row r="83" spans="2:15" ht="15" customHeight="1">
      <c r="B83" s="58">
        <v>7</v>
      </c>
      <c r="C83" s="64" t="s">
        <v>86</v>
      </c>
      <c r="D83" s="59" t="s">
        <v>111</v>
      </c>
      <c r="E83" s="101">
        <v>1</v>
      </c>
      <c r="F83" s="102">
        <f>L83*125</f>
        <v>21.25</v>
      </c>
      <c r="G83" s="102">
        <f>L83*95</f>
        <v>16.150000000000002</v>
      </c>
      <c r="H83" s="103">
        <v>0.3</v>
      </c>
      <c r="I83" s="104">
        <f>L83*0.85</f>
        <v>0.14450000000000002</v>
      </c>
      <c r="J83" s="104">
        <f>I83*0.95</f>
        <v>0.13727500000000001</v>
      </c>
      <c r="K83" s="102">
        <f>J83/0.0019</f>
        <v>72.25</v>
      </c>
      <c r="L83" s="99">
        <v>0.17</v>
      </c>
      <c r="M83" s="60">
        <v>22.124903</v>
      </c>
      <c r="N83" s="60">
        <v>82.954490000000007</v>
      </c>
      <c r="O83" s="58">
        <v>1</v>
      </c>
    </row>
    <row r="84" spans="2:15" ht="15" customHeight="1">
      <c r="B84" s="58">
        <v>8</v>
      </c>
      <c r="C84" s="64" t="s">
        <v>86</v>
      </c>
      <c r="D84" s="59" t="s">
        <v>113</v>
      </c>
      <c r="E84" s="101">
        <v>1</v>
      </c>
      <c r="F84" s="102">
        <f>L84*125</f>
        <v>63.875</v>
      </c>
      <c r="G84" s="102">
        <f>L84*95</f>
        <v>48.545000000000002</v>
      </c>
      <c r="H84" s="103">
        <v>0.3</v>
      </c>
      <c r="I84" s="104">
        <f>L84*0.85</f>
        <v>0.43435000000000001</v>
      </c>
      <c r="J84" s="104">
        <f>I84*0.95</f>
        <v>0.41263250000000001</v>
      </c>
      <c r="K84" s="102">
        <f>J84/0.0019</f>
        <v>217.17500000000001</v>
      </c>
      <c r="L84" s="99">
        <v>0.51100000000000001</v>
      </c>
      <c r="M84" s="60">
        <v>22.132588999999999</v>
      </c>
      <c r="N84" s="60">
        <v>82.958557999999996</v>
      </c>
      <c r="O84" s="58">
        <v>0</v>
      </c>
    </row>
    <row r="85" spans="2:15" ht="15" customHeight="1">
      <c r="B85" s="58">
        <v>9</v>
      </c>
      <c r="C85" s="64" t="s">
        <v>86</v>
      </c>
      <c r="D85" s="59" t="s">
        <v>114</v>
      </c>
      <c r="E85" s="101">
        <v>1</v>
      </c>
      <c r="F85" s="102">
        <f>L85*125</f>
        <v>50.125</v>
      </c>
      <c r="G85" s="102">
        <f>L85*95</f>
        <v>38.094999999999999</v>
      </c>
      <c r="H85" s="103">
        <v>0.3</v>
      </c>
      <c r="I85" s="104">
        <f>L85*0.85</f>
        <v>0.34084999999999999</v>
      </c>
      <c r="J85" s="104">
        <f>I85*0.95</f>
        <v>0.32380749999999997</v>
      </c>
      <c r="K85" s="102">
        <f>J85/0.0019</f>
        <v>170.42499999999998</v>
      </c>
      <c r="L85" s="99">
        <v>0.40100000000000002</v>
      </c>
      <c r="M85" s="60">
        <v>22.128375999999999</v>
      </c>
      <c r="N85" s="60">
        <v>82.959412</v>
      </c>
      <c r="O85" s="58">
        <v>1</v>
      </c>
    </row>
    <row r="86" spans="2:15" ht="15" customHeight="1">
      <c r="B86" s="58">
        <v>10</v>
      </c>
      <c r="C86" s="64" t="s">
        <v>86</v>
      </c>
      <c r="D86" s="59" t="s">
        <v>115</v>
      </c>
      <c r="E86" s="101">
        <v>1</v>
      </c>
      <c r="F86" s="102">
        <f>L86*125</f>
        <v>23.25</v>
      </c>
      <c r="G86" s="102">
        <f>L86*95</f>
        <v>17.669999999999998</v>
      </c>
      <c r="H86" s="103">
        <v>0.3</v>
      </c>
      <c r="I86" s="104">
        <f>L86*0.85</f>
        <v>0.15809999999999999</v>
      </c>
      <c r="J86" s="104">
        <f>I86*0.95</f>
        <v>0.150195</v>
      </c>
      <c r="K86" s="102">
        <f>J86/0.0019</f>
        <v>79.05</v>
      </c>
      <c r="L86" s="99">
        <v>0.186</v>
      </c>
      <c r="M86" s="60">
        <v>22.138107000000002</v>
      </c>
      <c r="N86" s="60">
        <v>82.964789999999994</v>
      </c>
      <c r="O86" s="58">
        <v>1</v>
      </c>
    </row>
    <row r="87" spans="2:15" ht="15" customHeight="1">
      <c r="B87" s="58">
        <v>11</v>
      </c>
      <c r="C87" s="64" t="s">
        <v>107</v>
      </c>
      <c r="D87" s="59" t="s">
        <v>116</v>
      </c>
      <c r="E87" s="101">
        <v>1</v>
      </c>
      <c r="F87" s="102">
        <f t="shared" ref="F87" si="5">L87*125</f>
        <v>50.625</v>
      </c>
      <c r="G87" s="102">
        <f t="shared" ref="G87" si="6">L87*95</f>
        <v>38.475000000000001</v>
      </c>
      <c r="H87" s="103">
        <v>0.3</v>
      </c>
      <c r="I87" s="104">
        <f t="shared" ref="I87" si="7">L87*0.85</f>
        <v>0.34425</v>
      </c>
      <c r="J87" s="104">
        <f t="shared" ref="J87" si="8">I87*0.95</f>
        <v>0.32703749999999998</v>
      </c>
      <c r="K87" s="102">
        <f t="shared" ref="K87" si="9">J87/0.0019</f>
        <v>172.125</v>
      </c>
      <c r="L87" s="99">
        <v>0.40500000000000003</v>
      </c>
      <c r="M87" s="60">
        <v>22.123462</v>
      </c>
      <c r="N87" s="60">
        <v>82.963414999999998</v>
      </c>
      <c r="O87" s="58">
        <v>1</v>
      </c>
    </row>
    <row r="88" spans="2:15" ht="15" customHeight="1">
      <c r="B88" s="58">
        <v>12</v>
      </c>
      <c r="C88" s="64" t="s">
        <v>86</v>
      </c>
      <c r="D88" s="59" t="s">
        <v>117</v>
      </c>
      <c r="E88" s="101">
        <v>1</v>
      </c>
      <c r="F88" s="102">
        <f>L88*125</f>
        <v>29.375</v>
      </c>
      <c r="G88" s="102">
        <f>L88*95</f>
        <v>22.324999999999999</v>
      </c>
      <c r="H88" s="103">
        <v>0.3</v>
      </c>
      <c r="I88" s="104">
        <f>L88*0.85</f>
        <v>0.19974999999999998</v>
      </c>
      <c r="J88" s="104">
        <f>I88*0.95</f>
        <v>0.18976249999999997</v>
      </c>
      <c r="K88" s="102">
        <f>J88/0.0019</f>
        <v>99.874999999999986</v>
      </c>
      <c r="L88" s="99">
        <v>0.23499999999999999</v>
      </c>
      <c r="M88" s="60">
        <v>22.136267</v>
      </c>
      <c r="N88" s="60">
        <v>82.964133000000004</v>
      </c>
      <c r="O88" s="58">
        <v>1</v>
      </c>
    </row>
    <row r="89" spans="2:15" ht="15" customHeight="1">
      <c r="B89" s="58">
        <v>13</v>
      </c>
      <c r="C89" s="64" t="s">
        <v>86</v>
      </c>
      <c r="D89" s="59" t="s">
        <v>118</v>
      </c>
      <c r="E89" s="101">
        <v>1</v>
      </c>
      <c r="F89" s="102">
        <f>L89*125</f>
        <v>115.75</v>
      </c>
      <c r="G89" s="102">
        <f>L89*95</f>
        <v>87.97</v>
      </c>
      <c r="H89" s="103">
        <v>0.3</v>
      </c>
      <c r="I89" s="104">
        <f>L89*0.85</f>
        <v>0.78710000000000002</v>
      </c>
      <c r="J89" s="104">
        <f>I89*0.95</f>
        <v>0.74774499999999999</v>
      </c>
      <c r="K89" s="102">
        <f>J89/0.0019</f>
        <v>393.55</v>
      </c>
      <c r="L89" s="99">
        <v>0.92600000000000005</v>
      </c>
      <c r="M89" s="60">
        <v>22.141023000000001</v>
      </c>
      <c r="N89" s="60">
        <v>82.948980000000006</v>
      </c>
      <c r="O89" s="58">
        <v>1</v>
      </c>
    </row>
    <row r="90" spans="2:15" ht="15" customHeight="1">
      <c r="B90" s="58">
        <v>14</v>
      </c>
      <c r="C90" s="64" t="s">
        <v>86</v>
      </c>
      <c r="D90" s="59" t="s">
        <v>119</v>
      </c>
      <c r="E90" s="101">
        <v>1</v>
      </c>
      <c r="F90" s="102">
        <f>L90*125</f>
        <v>66.875</v>
      </c>
      <c r="G90" s="102">
        <f>L90*95</f>
        <v>50.825000000000003</v>
      </c>
      <c r="H90" s="103">
        <v>0.3</v>
      </c>
      <c r="I90" s="104">
        <f>L90*0.85</f>
        <v>0.45474999999999999</v>
      </c>
      <c r="J90" s="104">
        <f>I90*0.95</f>
        <v>0.43201249999999997</v>
      </c>
      <c r="K90" s="102">
        <f>J90/0.0019</f>
        <v>227.37499999999997</v>
      </c>
      <c r="L90" s="99">
        <v>0.53500000000000003</v>
      </c>
      <c r="M90" s="60">
        <v>22.134314</v>
      </c>
      <c r="N90" s="60">
        <v>82.950084000000004</v>
      </c>
      <c r="O90" s="58">
        <v>1</v>
      </c>
    </row>
    <row r="91" spans="2:15" ht="15" customHeight="1">
      <c r="B91" s="58">
        <v>15</v>
      </c>
      <c r="C91" s="64" t="s">
        <v>86</v>
      </c>
      <c r="D91" s="59" t="s">
        <v>120</v>
      </c>
      <c r="E91" s="101">
        <v>1</v>
      </c>
      <c r="F91" s="102">
        <f>L91*125</f>
        <v>26.75</v>
      </c>
      <c r="G91" s="102">
        <f>L91*95</f>
        <v>20.329999999999998</v>
      </c>
      <c r="H91" s="103">
        <v>0.3</v>
      </c>
      <c r="I91" s="104">
        <f>L91*0.85</f>
        <v>0.18189999999999998</v>
      </c>
      <c r="J91" s="104">
        <f>I91*0.95</f>
        <v>0.17280499999999996</v>
      </c>
      <c r="K91" s="102">
        <f>J91/0.0019</f>
        <v>90.949999999999974</v>
      </c>
      <c r="L91" s="99">
        <v>0.214</v>
      </c>
      <c r="M91" s="60">
        <v>22.129777000000001</v>
      </c>
      <c r="N91" s="60">
        <v>82.950503999999995</v>
      </c>
      <c r="O91" s="58">
        <v>1</v>
      </c>
    </row>
    <row r="92" spans="2:15" ht="15" customHeight="1">
      <c r="B92" s="58">
        <v>16</v>
      </c>
      <c r="C92" s="64" t="s">
        <v>86</v>
      </c>
      <c r="D92" s="59" t="s">
        <v>121</v>
      </c>
      <c r="E92" s="101">
        <v>1</v>
      </c>
      <c r="F92" s="102">
        <f>L92*125</f>
        <v>11.125</v>
      </c>
      <c r="G92" s="102">
        <f>L92*95</f>
        <v>8.4550000000000001</v>
      </c>
      <c r="H92" s="103">
        <v>0.3</v>
      </c>
      <c r="I92" s="104">
        <f>L92*0.85</f>
        <v>7.5649999999999995E-2</v>
      </c>
      <c r="J92" s="104">
        <f>I92*0.95</f>
        <v>7.1867499999999987E-2</v>
      </c>
      <c r="K92" s="102">
        <f>J92/0.0019</f>
        <v>37.824999999999996</v>
      </c>
      <c r="L92" s="99">
        <v>8.8999999999999996E-2</v>
      </c>
      <c r="M92" s="60">
        <v>22.123730999999999</v>
      </c>
      <c r="N92" s="60">
        <v>82.962295999999995</v>
      </c>
      <c r="O92" s="58">
        <v>1</v>
      </c>
    </row>
    <row r="93" spans="2:15" ht="15" customHeight="1">
      <c r="B93" s="58">
        <v>17</v>
      </c>
      <c r="C93" s="64" t="s">
        <v>86</v>
      </c>
      <c r="D93" s="59" t="s">
        <v>122</v>
      </c>
      <c r="E93" s="101">
        <v>1</v>
      </c>
      <c r="F93" s="102">
        <f>L93*125</f>
        <v>22.25</v>
      </c>
      <c r="G93" s="102">
        <f>L93*95</f>
        <v>16.91</v>
      </c>
      <c r="H93" s="103">
        <v>0.3</v>
      </c>
      <c r="I93" s="104">
        <f>L93*0.85</f>
        <v>0.15129999999999999</v>
      </c>
      <c r="J93" s="104">
        <f>I93*0.95</f>
        <v>0.14373499999999997</v>
      </c>
      <c r="K93" s="102">
        <f>J93/0.0019</f>
        <v>75.649999999999991</v>
      </c>
      <c r="L93" s="99">
        <v>0.17799999999999999</v>
      </c>
      <c r="M93" s="60">
        <v>22.122185999999999</v>
      </c>
      <c r="N93" s="60">
        <v>82.968785999999994</v>
      </c>
      <c r="O93" s="58">
        <v>1</v>
      </c>
    </row>
    <row r="94" spans="2:15" ht="15" customHeight="1">
      <c r="B94" s="58">
        <v>18</v>
      </c>
      <c r="C94" s="64" t="s">
        <v>107</v>
      </c>
      <c r="D94" s="59" t="s">
        <v>123</v>
      </c>
      <c r="E94" s="101">
        <v>1</v>
      </c>
      <c r="F94" s="102">
        <f t="shared" ref="F94" si="10">L94*125</f>
        <v>27.75</v>
      </c>
      <c r="G94" s="102">
        <f t="shared" ref="G94" si="11">L94*95</f>
        <v>21.09</v>
      </c>
      <c r="H94" s="103">
        <v>0.3</v>
      </c>
      <c r="I94" s="104">
        <f t="shared" ref="I94" si="12">L94*0.85</f>
        <v>0.18870000000000001</v>
      </c>
      <c r="J94" s="104">
        <f t="shared" ref="J94" si="13">I94*0.95</f>
        <v>0.17926500000000001</v>
      </c>
      <c r="K94" s="102">
        <f t="shared" ref="K94" si="14">J94/0.0019</f>
        <v>94.350000000000009</v>
      </c>
      <c r="L94" s="99">
        <v>0.222</v>
      </c>
      <c r="M94" s="60">
        <v>22.131982000000001</v>
      </c>
      <c r="N94" s="60">
        <v>82.960986000000005</v>
      </c>
      <c r="O94" s="58">
        <v>1</v>
      </c>
    </row>
    <row r="95" spans="2:15" ht="15" customHeight="1">
      <c r="B95" s="58">
        <v>19</v>
      </c>
      <c r="C95" s="64" t="s">
        <v>86</v>
      </c>
      <c r="D95" s="59" t="s">
        <v>124</v>
      </c>
      <c r="E95" s="101">
        <v>1</v>
      </c>
      <c r="F95" s="102">
        <f>L95*125</f>
        <v>10.125</v>
      </c>
      <c r="G95" s="102">
        <f>L95*95</f>
        <v>7.6950000000000003</v>
      </c>
      <c r="H95" s="103">
        <v>0.3</v>
      </c>
      <c r="I95" s="104">
        <f>L95*0.85</f>
        <v>6.8849999999999995E-2</v>
      </c>
      <c r="J95" s="104">
        <f>I95*0.95</f>
        <v>6.5407499999999993E-2</v>
      </c>
      <c r="K95" s="102">
        <f>J95/0.0019</f>
        <v>34.424999999999997</v>
      </c>
      <c r="L95" s="99">
        <v>8.1000000000000003E-2</v>
      </c>
      <c r="M95" s="60">
        <v>22.132280000000002</v>
      </c>
      <c r="N95" s="60">
        <v>82.957534999999993</v>
      </c>
      <c r="O95" s="58">
        <v>1</v>
      </c>
    </row>
    <row r="96" spans="2:15" ht="15" customHeight="1">
      <c r="B96" s="58">
        <v>20</v>
      </c>
      <c r="C96" s="64" t="s">
        <v>86</v>
      </c>
      <c r="D96" s="59" t="s">
        <v>125</v>
      </c>
      <c r="E96" s="101">
        <v>1</v>
      </c>
      <c r="F96" s="102">
        <f>L96*125</f>
        <v>64</v>
      </c>
      <c r="G96" s="102">
        <f>L96*95</f>
        <v>48.64</v>
      </c>
      <c r="H96" s="103">
        <v>0.3</v>
      </c>
      <c r="I96" s="104">
        <f>L96*0.85</f>
        <v>0.43519999999999998</v>
      </c>
      <c r="J96" s="104">
        <f>I96*0.95</f>
        <v>0.41343999999999997</v>
      </c>
      <c r="K96" s="102">
        <f>J96/0.0019</f>
        <v>217.6</v>
      </c>
      <c r="L96" s="99">
        <v>0.51200000000000001</v>
      </c>
      <c r="M96" s="60">
        <v>22.132498999999999</v>
      </c>
      <c r="N96" s="60">
        <v>82.958095999999998</v>
      </c>
      <c r="O96" s="58">
        <v>1</v>
      </c>
    </row>
    <row r="97" spans="2:15" ht="15" customHeight="1">
      <c r="B97" s="58">
        <v>21</v>
      </c>
      <c r="C97" s="64" t="s">
        <v>107</v>
      </c>
      <c r="D97" s="59" t="s">
        <v>126</v>
      </c>
      <c r="E97" s="101">
        <v>1</v>
      </c>
      <c r="F97" s="102">
        <f t="shared" ref="F97:F100" si="15">L97*125</f>
        <v>17.875</v>
      </c>
      <c r="G97" s="102">
        <f t="shared" ref="G97:G100" si="16">L97*95</f>
        <v>13.584999999999999</v>
      </c>
      <c r="H97" s="103">
        <v>0.3</v>
      </c>
      <c r="I97" s="104">
        <f t="shared" ref="I97:I100" si="17">L97*0.85</f>
        <v>0.12154999999999999</v>
      </c>
      <c r="J97" s="104">
        <f t="shared" ref="J97:J100" si="18">I97*0.95</f>
        <v>0.11547249999999999</v>
      </c>
      <c r="K97" s="102">
        <f t="shared" ref="K97:K100" si="19">J97/0.0019</f>
        <v>60.774999999999999</v>
      </c>
      <c r="L97" s="99">
        <v>0.14299999999999999</v>
      </c>
      <c r="M97" s="60">
        <v>22.132525000000001</v>
      </c>
      <c r="N97" s="60">
        <v>82.961275000000001</v>
      </c>
      <c r="O97" s="58">
        <v>1</v>
      </c>
    </row>
    <row r="98" spans="2:15" ht="15" customHeight="1">
      <c r="B98" s="58">
        <v>22</v>
      </c>
      <c r="C98" s="64" t="s">
        <v>107</v>
      </c>
      <c r="D98" s="59" t="s">
        <v>127</v>
      </c>
      <c r="E98" s="101">
        <v>1</v>
      </c>
      <c r="F98" s="102">
        <f t="shared" si="15"/>
        <v>50.625</v>
      </c>
      <c r="G98" s="102">
        <f t="shared" si="16"/>
        <v>38.475000000000001</v>
      </c>
      <c r="H98" s="103">
        <v>0.3</v>
      </c>
      <c r="I98" s="104">
        <f t="shared" si="17"/>
        <v>0.34425</v>
      </c>
      <c r="J98" s="104">
        <f t="shared" si="18"/>
        <v>0.32703749999999998</v>
      </c>
      <c r="K98" s="102">
        <f t="shared" si="19"/>
        <v>172.125</v>
      </c>
      <c r="L98" s="99">
        <v>0.40500000000000003</v>
      </c>
      <c r="M98" s="60">
        <v>22.128934000000001</v>
      </c>
      <c r="N98" s="60">
        <v>82.972706000000002</v>
      </c>
      <c r="O98" s="58">
        <v>1</v>
      </c>
    </row>
    <row r="99" spans="2:15" ht="15" customHeight="1">
      <c r="B99" s="58">
        <v>23</v>
      </c>
      <c r="C99" s="64" t="s">
        <v>107</v>
      </c>
      <c r="D99" s="59" t="s">
        <v>128</v>
      </c>
      <c r="E99" s="101">
        <v>1</v>
      </c>
      <c r="F99" s="102">
        <f t="shared" si="15"/>
        <v>113.75</v>
      </c>
      <c r="G99" s="102">
        <f t="shared" si="16"/>
        <v>86.45</v>
      </c>
      <c r="H99" s="103">
        <v>0.3</v>
      </c>
      <c r="I99" s="104">
        <f t="shared" si="17"/>
        <v>0.77349999999999997</v>
      </c>
      <c r="J99" s="104">
        <f t="shared" si="18"/>
        <v>0.73482499999999995</v>
      </c>
      <c r="K99" s="102">
        <f t="shared" si="19"/>
        <v>386.75</v>
      </c>
      <c r="L99" s="99">
        <v>0.91</v>
      </c>
      <c r="M99" s="60">
        <v>22.138779</v>
      </c>
      <c r="N99" s="60">
        <v>82.946403000000004</v>
      </c>
      <c r="O99" s="58">
        <v>1</v>
      </c>
    </row>
    <row r="100" spans="2:15" ht="15" customHeight="1">
      <c r="B100" s="58">
        <v>24</v>
      </c>
      <c r="C100" s="64" t="s">
        <v>107</v>
      </c>
      <c r="D100" s="59" t="s">
        <v>129</v>
      </c>
      <c r="E100" s="101">
        <v>1</v>
      </c>
      <c r="F100" s="102">
        <f t="shared" si="15"/>
        <v>75.875</v>
      </c>
      <c r="G100" s="102">
        <f t="shared" si="16"/>
        <v>57.664999999999999</v>
      </c>
      <c r="H100" s="103">
        <v>0.3</v>
      </c>
      <c r="I100" s="104">
        <f t="shared" si="17"/>
        <v>0.51595000000000002</v>
      </c>
      <c r="J100" s="104">
        <f t="shared" si="18"/>
        <v>0.49015249999999999</v>
      </c>
      <c r="K100" s="102">
        <f t="shared" si="19"/>
        <v>257.97500000000002</v>
      </c>
      <c r="L100" s="99">
        <v>0.60699999999999998</v>
      </c>
      <c r="M100" s="60">
        <v>22.134207</v>
      </c>
      <c r="N100" s="60">
        <v>82.960750000000004</v>
      </c>
      <c r="O100" s="58">
        <v>1</v>
      </c>
    </row>
    <row r="101" spans="2:15" ht="15" customHeight="1">
      <c r="B101" s="58">
        <v>25</v>
      </c>
      <c r="C101" s="64" t="s">
        <v>86</v>
      </c>
      <c r="D101" s="59" t="s">
        <v>130</v>
      </c>
      <c r="E101" s="101">
        <v>1</v>
      </c>
      <c r="F101" s="102">
        <f>L101*125</f>
        <v>104.625</v>
      </c>
      <c r="G101" s="102">
        <f>L101*95</f>
        <v>79.515000000000001</v>
      </c>
      <c r="H101" s="103">
        <v>0.3</v>
      </c>
      <c r="I101" s="104">
        <f>L101*0.85</f>
        <v>0.71144999999999992</v>
      </c>
      <c r="J101" s="104">
        <f>I101*0.95</f>
        <v>0.67587749999999991</v>
      </c>
      <c r="K101" s="102">
        <f>J101/0.0019</f>
        <v>355.72499999999997</v>
      </c>
      <c r="L101" s="99">
        <v>0.83699999999999997</v>
      </c>
      <c r="M101" s="60">
        <v>22.130514999999999</v>
      </c>
      <c r="N101" s="60">
        <v>82.947322999999997</v>
      </c>
      <c r="O101" s="58">
        <v>1</v>
      </c>
    </row>
    <row r="102" spans="2:15" ht="15" customHeight="1">
      <c r="B102" s="58">
        <v>26</v>
      </c>
      <c r="C102" s="64" t="s">
        <v>107</v>
      </c>
      <c r="D102" s="59" t="s">
        <v>131</v>
      </c>
      <c r="E102" s="101">
        <v>1</v>
      </c>
      <c r="F102" s="102">
        <f t="shared" ref="F102" si="20">L102*125</f>
        <v>73.75</v>
      </c>
      <c r="G102" s="102">
        <f t="shared" ref="G102" si="21">L102*95</f>
        <v>56.05</v>
      </c>
      <c r="H102" s="103">
        <v>0.3</v>
      </c>
      <c r="I102" s="104">
        <f t="shared" ref="I102" si="22">L102*0.85</f>
        <v>0.50149999999999995</v>
      </c>
      <c r="J102" s="104">
        <f t="shared" ref="J102" si="23">I102*0.95</f>
        <v>0.47642499999999993</v>
      </c>
      <c r="K102" s="102">
        <f t="shared" ref="K102" si="24">J102/0.0019</f>
        <v>250.74999999999997</v>
      </c>
      <c r="L102" s="99">
        <v>0.59</v>
      </c>
      <c r="M102" s="60">
        <v>22.131093</v>
      </c>
      <c r="N102" s="60">
        <v>82.969893999999996</v>
      </c>
      <c r="O102" s="58">
        <v>1</v>
      </c>
    </row>
    <row r="103" spans="2:15" ht="15" customHeight="1">
      <c r="B103" s="58">
        <v>27</v>
      </c>
      <c r="C103" s="64" t="s">
        <v>86</v>
      </c>
      <c r="D103" s="59" t="s">
        <v>97</v>
      </c>
      <c r="E103" s="101">
        <v>1</v>
      </c>
      <c r="F103" s="102">
        <f>L103*125</f>
        <v>34.375</v>
      </c>
      <c r="G103" s="102">
        <f>L103*95</f>
        <v>26.125000000000004</v>
      </c>
      <c r="H103" s="103">
        <v>0.3</v>
      </c>
      <c r="I103" s="104">
        <f>L103*0.85</f>
        <v>0.23375000000000001</v>
      </c>
      <c r="J103" s="104">
        <f>I103*0.95</f>
        <v>0.2220625</v>
      </c>
      <c r="K103" s="102">
        <f>J103/0.0019</f>
        <v>116.875</v>
      </c>
      <c r="L103" s="99">
        <v>0.27500000000000002</v>
      </c>
      <c r="M103" s="60">
        <v>22.131499999999999</v>
      </c>
      <c r="N103" s="60">
        <v>82.954324999999997</v>
      </c>
      <c r="O103" s="58">
        <v>1</v>
      </c>
    </row>
    <row r="104" spans="2:15" ht="15" customHeight="1">
      <c r="B104" s="58">
        <v>28</v>
      </c>
      <c r="C104" s="64" t="s">
        <v>86</v>
      </c>
      <c r="D104" s="59" t="s">
        <v>132</v>
      </c>
      <c r="E104" s="101">
        <v>1</v>
      </c>
      <c r="F104" s="102">
        <f>L104*125</f>
        <v>252.87500000000003</v>
      </c>
      <c r="G104" s="102">
        <f>L104*95</f>
        <v>192.185</v>
      </c>
      <c r="H104" s="103">
        <v>0.3</v>
      </c>
      <c r="I104" s="104">
        <f>L104*0.85</f>
        <v>1.7195500000000001</v>
      </c>
      <c r="J104" s="104">
        <f>I104*0.95</f>
        <v>1.6335725000000001</v>
      </c>
      <c r="K104" s="102">
        <f>J104/0.0019</f>
        <v>859.77500000000009</v>
      </c>
      <c r="L104" s="99">
        <v>2.0230000000000001</v>
      </c>
      <c r="M104" s="60">
        <v>22.128498</v>
      </c>
      <c r="N104" s="60">
        <v>82.950804000000005</v>
      </c>
      <c r="O104" s="58">
        <v>1</v>
      </c>
    </row>
    <row r="105" spans="2:15" ht="15" customHeight="1">
      <c r="B105" s="58">
        <v>29</v>
      </c>
      <c r="C105" s="64" t="s">
        <v>86</v>
      </c>
      <c r="D105" s="59" t="s">
        <v>133</v>
      </c>
      <c r="E105" s="101">
        <v>1</v>
      </c>
      <c r="F105" s="102">
        <f>L105*125</f>
        <v>7.625</v>
      </c>
      <c r="G105" s="102">
        <f>L105*95</f>
        <v>5.7949999999999999</v>
      </c>
      <c r="H105" s="103">
        <v>0.3</v>
      </c>
      <c r="I105" s="104">
        <f>L105*0.85</f>
        <v>5.185E-2</v>
      </c>
      <c r="J105" s="104">
        <f>I105*0.95</f>
        <v>4.9257499999999996E-2</v>
      </c>
      <c r="K105" s="102">
        <f>J105/0.0019</f>
        <v>25.924999999999997</v>
      </c>
      <c r="L105" s="99">
        <v>6.0999999999999999E-2</v>
      </c>
      <c r="M105" s="60">
        <v>22.131499999999999</v>
      </c>
      <c r="N105" s="60">
        <v>82.961708999999999</v>
      </c>
      <c r="O105" s="58">
        <v>1</v>
      </c>
    </row>
    <row r="106" spans="2:15" ht="15" customHeight="1">
      <c r="B106" s="58">
        <v>30</v>
      </c>
      <c r="C106" s="64" t="s">
        <v>86</v>
      </c>
      <c r="D106" s="59" t="s">
        <v>134</v>
      </c>
      <c r="E106" s="101">
        <v>1</v>
      </c>
      <c r="F106" s="102">
        <f>L106*125</f>
        <v>101.625</v>
      </c>
      <c r="G106" s="102">
        <f>L106*95</f>
        <v>77.234999999999999</v>
      </c>
      <c r="H106" s="103">
        <v>0.3</v>
      </c>
      <c r="I106" s="104">
        <f>L106*0.85</f>
        <v>0.69104999999999994</v>
      </c>
      <c r="J106" s="104">
        <f>I106*0.95</f>
        <v>0.65649749999999996</v>
      </c>
      <c r="K106" s="102">
        <f>J106/0.0019</f>
        <v>345.52499999999998</v>
      </c>
      <c r="L106" s="99">
        <v>0.81299999999999994</v>
      </c>
      <c r="M106" s="60">
        <v>22.137695000000001</v>
      </c>
      <c r="N106" s="60">
        <v>82.948807000000002</v>
      </c>
      <c r="O106" s="58">
        <v>1</v>
      </c>
    </row>
    <row r="107" spans="2:15" ht="15" customHeight="1">
      <c r="B107" s="58">
        <v>31</v>
      </c>
      <c r="C107" s="64" t="s">
        <v>86</v>
      </c>
      <c r="D107" s="59" t="s">
        <v>135</v>
      </c>
      <c r="E107" s="101">
        <v>1</v>
      </c>
      <c r="F107" s="102">
        <f>L107*125</f>
        <v>36.375</v>
      </c>
      <c r="G107" s="102">
        <f>L107*95</f>
        <v>27.645</v>
      </c>
      <c r="H107" s="103">
        <v>0.3</v>
      </c>
      <c r="I107" s="104">
        <f>L107*0.85</f>
        <v>0.24734999999999999</v>
      </c>
      <c r="J107" s="104">
        <f>I107*0.95</f>
        <v>0.23498249999999998</v>
      </c>
      <c r="K107" s="102">
        <f>J107/0.0019</f>
        <v>123.675</v>
      </c>
      <c r="L107" s="99">
        <v>0.29099999999999998</v>
      </c>
      <c r="M107" s="60">
        <v>22.125799000000001</v>
      </c>
      <c r="N107" s="60">
        <v>82.953944000000007</v>
      </c>
      <c r="O107" s="58">
        <v>1</v>
      </c>
    </row>
    <row r="108" spans="2:15" ht="15" customHeight="1">
      <c r="B108" s="58">
        <v>32</v>
      </c>
      <c r="C108" s="64" t="s">
        <v>86</v>
      </c>
      <c r="D108" s="59" t="s">
        <v>136</v>
      </c>
      <c r="E108" s="101">
        <v>1</v>
      </c>
      <c r="F108" s="102">
        <f>L108*125</f>
        <v>31.875</v>
      </c>
      <c r="G108" s="102">
        <f>L108*95</f>
        <v>24.225000000000001</v>
      </c>
      <c r="H108" s="103">
        <v>0.3</v>
      </c>
      <c r="I108" s="104">
        <f>L108*0.85</f>
        <v>0.21675</v>
      </c>
      <c r="J108" s="104">
        <f>I108*0.95</f>
        <v>0.2059125</v>
      </c>
      <c r="K108" s="102">
        <f>J108/0.0019</f>
        <v>108.375</v>
      </c>
      <c r="L108" s="99">
        <v>0.255</v>
      </c>
      <c r="M108" s="60">
        <v>22.134397</v>
      </c>
      <c r="N108" s="60">
        <v>82.962806</v>
      </c>
      <c r="O108" s="58">
        <v>1</v>
      </c>
    </row>
    <row r="109" spans="2:15" ht="15" customHeight="1">
      <c r="B109" s="58">
        <v>33</v>
      </c>
      <c r="C109" s="64" t="s">
        <v>86</v>
      </c>
      <c r="D109" s="59" t="s">
        <v>137</v>
      </c>
      <c r="E109" s="101">
        <v>1</v>
      </c>
      <c r="F109" s="102">
        <f>L109*125</f>
        <v>65.75</v>
      </c>
      <c r="G109" s="102">
        <f>L109*95</f>
        <v>49.97</v>
      </c>
      <c r="H109" s="103">
        <v>0.3</v>
      </c>
      <c r="I109" s="104">
        <f>L109*0.85</f>
        <v>0.4471</v>
      </c>
      <c r="J109" s="104">
        <f>I109*0.95</f>
        <v>0.42474499999999998</v>
      </c>
      <c r="K109" s="102">
        <f>J109/0.0019</f>
        <v>223.54999999999998</v>
      </c>
      <c r="L109" s="99">
        <v>0.52600000000000002</v>
      </c>
      <c r="M109" s="60">
        <v>22.130455999999999</v>
      </c>
      <c r="N109" s="60">
        <v>82.959744999999998</v>
      </c>
      <c r="O109" s="58">
        <v>1</v>
      </c>
    </row>
    <row r="110" spans="2:15" ht="15" customHeight="1">
      <c r="B110" s="58">
        <v>34</v>
      </c>
      <c r="C110" s="64" t="s">
        <v>86</v>
      </c>
      <c r="D110" s="59" t="s">
        <v>138</v>
      </c>
      <c r="E110" s="101">
        <v>1</v>
      </c>
      <c r="F110" s="102">
        <f>L110*125</f>
        <v>37.375</v>
      </c>
      <c r="G110" s="102">
        <f>L110*95</f>
        <v>28.404999999999998</v>
      </c>
      <c r="H110" s="103">
        <v>0.3</v>
      </c>
      <c r="I110" s="104">
        <f>L110*0.85</f>
        <v>0.25414999999999999</v>
      </c>
      <c r="J110" s="104">
        <f>I110*0.95</f>
        <v>0.24144249999999998</v>
      </c>
      <c r="K110" s="102">
        <f>J110/0.0019</f>
        <v>127.07499999999999</v>
      </c>
      <c r="L110" s="99">
        <v>0.29899999999999999</v>
      </c>
      <c r="M110" s="60">
        <v>22.129791999999998</v>
      </c>
      <c r="N110" s="60">
        <v>82.964901999999995</v>
      </c>
      <c r="O110" s="58">
        <v>1</v>
      </c>
    </row>
    <row r="111" spans="2:15" ht="15" customHeight="1">
      <c r="B111" s="58">
        <v>35</v>
      </c>
      <c r="C111" s="64" t="s">
        <v>86</v>
      </c>
      <c r="D111" s="59" t="s">
        <v>139</v>
      </c>
      <c r="E111" s="101">
        <v>1</v>
      </c>
      <c r="F111" s="102">
        <f>L111*125</f>
        <v>278.125</v>
      </c>
      <c r="G111" s="102">
        <f>L111*95</f>
        <v>211.375</v>
      </c>
      <c r="H111" s="103">
        <v>0.3</v>
      </c>
      <c r="I111" s="104">
        <f>L111*0.85</f>
        <v>1.8912500000000001</v>
      </c>
      <c r="J111" s="104">
        <f>I111*0.95</f>
        <v>1.7966875</v>
      </c>
      <c r="K111" s="102">
        <f>J111/0.0019</f>
        <v>945.625</v>
      </c>
      <c r="L111" s="99">
        <v>2.2250000000000001</v>
      </c>
      <c r="M111" s="60">
        <v>22.134857</v>
      </c>
      <c r="N111" s="60">
        <v>82.944091</v>
      </c>
      <c r="O111" s="58">
        <v>1</v>
      </c>
    </row>
    <row r="112" spans="2:15" ht="15" customHeight="1">
      <c r="B112" s="58">
        <v>36</v>
      </c>
      <c r="C112" s="64" t="s">
        <v>86</v>
      </c>
      <c r="D112" s="59" t="s">
        <v>140</v>
      </c>
      <c r="E112" s="101">
        <v>1</v>
      </c>
      <c r="F112" s="102">
        <f>L112*125</f>
        <v>18.25</v>
      </c>
      <c r="G112" s="102">
        <f>L112*95</f>
        <v>13.87</v>
      </c>
      <c r="H112" s="103">
        <v>0.3</v>
      </c>
      <c r="I112" s="104">
        <f>L112*0.85</f>
        <v>0.12409999999999999</v>
      </c>
      <c r="J112" s="104">
        <f>I112*0.95</f>
        <v>0.11789499999999999</v>
      </c>
      <c r="K112" s="102">
        <f>J112/0.0019</f>
        <v>62.04999999999999</v>
      </c>
      <c r="L112" s="99">
        <v>0.14599999999999999</v>
      </c>
      <c r="M112" s="60">
        <v>22.131178999999999</v>
      </c>
      <c r="N112" s="60">
        <v>82.960999999999999</v>
      </c>
      <c r="O112" s="58">
        <v>1</v>
      </c>
    </row>
    <row r="113" spans="2:15" ht="15" customHeight="1">
      <c r="B113" s="58">
        <v>37</v>
      </c>
      <c r="C113" s="64" t="s">
        <v>86</v>
      </c>
      <c r="D113" s="59" t="s">
        <v>141</v>
      </c>
      <c r="E113" s="101">
        <v>1</v>
      </c>
      <c r="F113" s="102">
        <f>L113*125</f>
        <v>32.5</v>
      </c>
      <c r="G113" s="102">
        <f>L113*95</f>
        <v>24.7</v>
      </c>
      <c r="H113" s="103">
        <v>0.3</v>
      </c>
      <c r="I113" s="104">
        <f>L113*0.85</f>
        <v>0.221</v>
      </c>
      <c r="J113" s="104">
        <f>I113*0.95</f>
        <v>0.20995</v>
      </c>
      <c r="K113" s="102">
        <f>J113/0.0019</f>
        <v>110.5</v>
      </c>
      <c r="L113" s="99">
        <v>0.26</v>
      </c>
      <c r="M113" s="60">
        <v>22.127717000000001</v>
      </c>
      <c r="N113" s="60">
        <v>82.962333000000001</v>
      </c>
      <c r="O113" s="58">
        <v>1</v>
      </c>
    </row>
    <row r="114" spans="2:15" ht="15" customHeight="1">
      <c r="B114" s="58">
        <v>38</v>
      </c>
      <c r="C114" s="64" t="s">
        <v>86</v>
      </c>
      <c r="D114" s="59" t="s">
        <v>142</v>
      </c>
      <c r="E114" s="101">
        <v>1</v>
      </c>
      <c r="F114" s="102">
        <f>L114*125</f>
        <v>7.125</v>
      </c>
      <c r="G114" s="102">
        <f>L114*95</f>
        <v>5.415</v>
      </c>
      <c r="H114" s="103">
        <v>0.3</v>
      </c>
      <c r="I114" s="104">
        <f>L114*0.85</f>
        <v>4.845E-2</v>
      </c>
      <c r="J114" s="104">
        <f>I114*0.95</f>
        <v>4.6027499999999999E-2</v>
      </c>
      <c r="K114" s="102">
        <f>J114/0.0019</f>
        <v>24.224999999999998</v>
      </c>
      <c r="L114" s="99">
        <v>5.7000000000000002E-2</v>
      </c>
      <c r="M114" s="60">
        <v>22.127479999999998</v>
      </c>
      <c r="N114" s="60">
        <v>82.972534999999993</v>
      </c>
      <c r="O114" s="58">
        <v>1</v>
      </c>
    </row>
    <row r="115" spans="2:15" ht="15" customHeight="1">
      <c r="B115" s="58">
        <v>39</v>
      </c>
      <c r="C115" s="64" t="s">
        <v>86</v>
      </c>
      <c r="D115" s="59" t="s">
        <v>143</v>
      </c>
      <c r="E115" s="101">
        <v>1</v>
      </c>
      <c r="F115" s="102">
        <f>L115*125</f>
        <v>101.125</v>
      </c>
      <c r="G115" s="102">
        <f>L115*95</f>
        <v>76.855000000000004</v>
      </c>
      <c r="H115" s="103">
        <v>0.3</v>
      </c>
      <c r="I115" s="104">
        <f>L115*0.85</f>
        <v>0.68764999999999998</v>
      </c>
      <c r="J115" s="104">
        <f>I115*0.95</f>
        <v>0.6532675</v>
      </c>
      <c r="K115" s="102">
        <f>J115/0.0019</f>
        <v>343.82499999999999</v>
      </c>
      <c r="L115" s="99">
        <v>0.80900000000000005</v>
      </c>
      <c r="M115" s="60">
        <v>22.132380999999999</v>
      </c>
      <c r="N115" s="60">
        <v>82.948164000000006</v>
      </c>
      <c r="O115" s="58">
        <v>1</v>
      </c>
    </row>
    <row r="116" spans="2:15" ht="15" customHeight="1">
      <c r="B116" s="58">
        <v>40</v>
      </c>
      <c r="C116" s="64" t="s">
        <v>86</v>
      </c>
      <c r="D116" s="59" t="s">
        <v>144</v>
      </c>
      <c r="E116" s="101">
        <v>1</v>
      </c>
      <c r="F116" s="102">
        <f>L116*125</f>
        <v>151.75</v>
      </c>
      <c r="G116" s="102">
        <f>L116*95</f>
        <v>115.33</v>
      </c>
      <c r="H116" s="103">
        <v>0.3</v>
      </c>
      <c r="I116" s="104">
        <f>L116*0.85</f>
        <v>1.0319</v>
      </c>
      <c r="J116" s="104">
        <f>I116*0.95</f>
        <v>0.98030499999999998</v>
      </c>
      <c r="K116" s="102">
        <f>J116/0.0019</f>
        <v>515.95000000000005</v>
      </c>
      <c r="L116" s="99">
        <v>1.214</v>
      </c>
      <c r="M116" s="60">
        <v>22.127953000000002</v>
      </c>
      <c r="N116" s="60">
        <v>82.970262000000005</v>
      </c>
      <c r="O116" s="58">
        <v>1</v>
      </c>
    </row>
    <row r="117" spans="2:15" ht="15" customHeight="1">
      <c r="B117" s="58">
        <v>41</v>
      </c>
      <c r="C117" s="64" t="s">
        <v>86</v>
      </c>
      <c r="D117" s="59" t="s">
        <v>145</v>
      </c>
      <c r="E117" s="101">
        <v>1</v>
      </c>
      <c r="F117" s="102">
        <f>L117*125</f>
        <v>34.375</v>
      </c>
      <c r="G117" s="102">
        <f>L117*95</f>
        <v>26.125000000000004</v>
      </c>
      <c r="H117" s="103">
        <v>0.3</v>
      </c>
      <c r="I117" s="104">
        <f>L117*0.85</f>
        <v>0.23375000000000001</v>
      </c>
      <c r="J117" s="104">
        <f>I117*0.95</f>
        <v>0.2220625</v>
      </c>
      <c r="K117" s="102">
        <f>J117/0.0019</f>
        <v>116.875</v>
      </c>
      <c r="L117" s="99">
        <v>0.27500000000000002</v>
      </c>
      <c r="M117" s="60">
        <v>22.134081999999999</v>
      </c>
      <c r="N117" s="60">
        <v>82.963864000000001</v>
      </c>
      <c r="O117" s="58">
        <v>1</v>
      </c>
    </row>
    <row r="118" spans="2:15" ht="15" customHeight="1">
      <c r="B118" s="58">
        <v>42</v>
      </c>
      <c r="C118" s="64" t="s">
        <v>86</v>
      </c>
      <c r="D118" s="59" t="s">
        <v>146</v>
      </c>
      <c r="E118" s="101">
        <v>1</v>
      </c>
      <c r="F118" s="102">
        <f>L118*125</f>
        <v>12.125</v>
      </c>
      <c r="G118" s="102">
        <f>L118*95</f>
        <v>9.2149999999999999</v>
      </c>
      <c r="H118" s="103">
        <v>0.3</v>
      </c>
      <c r="I118" s="104">
        <f>L118*0.85</f>
        <v>8.2449999999999996E-2</v>
      </c>
      <c r="J118" s="104">
        <f>I118*0.95</f>
        <v>7.8327499999999994E-2</v>
      </c>
      <c r="K118" s="102">
        <f>J118/0.0019</f>
        <v>41.224999999999994</v>
      </c>
      <c r="L118" s="99">
        <v>9.7000000000000003E-2</v>
      </c>
      <c r="M118" s="60">
        <v>22.143685999999999</v>
      </c>
      <c r="N118" s="60">
        <v>82.945634999999996</v>
      </c>
      <c r="O118" s="58">
        <v>1</v>
      </c>
    </row>
    <row r="119" spans="2:15" ht="15" customHeight="1">
      <c r="B119" s="58">
        <v>43</v>
      </c>
      <c r="C119" s="64" t="s">
        <v>86</v>
      </c>
      <c r="D119" s="59" t="s">
        <v>147</v>
      </c>
      <c r="E119" s="101">
        <v>1</v>
      </c>
      <c r="F119" s="102">
        <f>L119*125</f>
        <v>11.125</v>
      </c>
      <c r="G119" s="102">
        <f>L119*95</f>
        <v>8.4550000000000001</v>
      </c>
      <c r="H119" s="103">
        <v>0.3</v>
      </c>
      <c r="I119" s="104">
        <f>L119*0.85</f>
        <v>7.5649999999999995E-2</v>
      </c>
      <c r="J119" s="104">
        <f>I119*0.95</f>
        <v>7.1867499999999987E-2</v>
      </c>
      <c r="K119" s="102">
        <f>J119/0.0019</f>
        <v>37.824999999999996</v>
      </c>
      <c r="L119" s="99">
        <v>8.8999999999999996E-2</v>
      </c>
      <c r="M119" s="60">
        <v>22.132538</v>
      </c>
      <c r="N119" s="60">
        <v>82.950404000000006</v>
      </c>
      <c r="O119" s="58">
        <v>1</v>
      </c>
    </row>
    <row r="120" spans="2:15" ht="15" customHeight="1">
      <c r="B120" s="58">
        <v>44</v>
      </c>
      <c r="C120" s="64" t="s">
        <v>86</v>
      </c>
      <c r="D120" s="59" t="s">
        <v>148</v>
      </c>
      <c r="E120" s="101">
        <v>1</v>
      </c>
      <c r="F120" s="102">
        <f>L120*125</f>
        <v>4</v>
      </c>
      <c r="G120" s="102">
        <f>L120*95</f>
        <v>3.04</v>
      </c>
      <c r="H120" s="103">
        <v>0.3</v>
      </c>
      <c r="I120" s="104">
        <f>L120*0.85</f>
        <v>2.7199999999999998E-2</v>
      </c>
      <c r="J120" s="104">
        <f>I120*0.95</f>
        <v>2.5839999999999998E-2</v>
      </c>
      <c r="K120" s="102">
        <f>J120/0.0019</f>
        <v>13.6</v>
      </c>
      <c r="L120" s="99">
        <v>3.2000000000000001E-2</v>
      </c>
      <c r="M120" s="60">
        <v>22.128005999999999</v>
      </c>
      <c r="N120" s="60">
        <v>82.972087999999999</v>
      </c>
      <c r="O120" s="58">
        <v>1</v>
      </c>
    </row>
    <row r="121" spans="2:15" ht="15" customHeight="1">
      <c r="B121" s="58">
        <v>45</v>
      </c>
      <c r="C121" s="64" t="s">
        <v>86</v>
      </c>
      <c r="D121" s="59" t="s">
        <v>149</v>
      </c>
      <c r="E121" s="101">
        <v>1</v>
      </c>
      <c r="F121" s="102">
        <f>L121*125</f>
        <v>22.75</v>
      </c>
      <c r="G121" s="102">
        <f>L121*95</f>
        <v>17.29</v>
      </c>
      <c r="H121" s="103">
        <v>0.3</v>
      </c>
      <c r="I121" s="104">
        <f>L121*0.85</f>
        <v>0.1547</v>
      </c>
      <c r="J121" s="104">
        <f>I121*0.95</f>
        <v>0.14696499999999998</v>
      </c>
      <c r="K121" s="102">
        <f>J121/0.0019</f>
        <v>77.349999999999994</v>
      </c>
      <c r="L121" s="99">
        <v>0.182</v>
      </c>
      <c r="M121" s="60">
        <v>22.136506000000001</v>
      </c>
      <c r="N121" s="60">
        <v>82.946297999999999</v>
      </c>
      <c r="O121" s="58">
        <v>1</v>
      </c>
    </row>
    <row r="122" spans="2:15" ht="15" customHeight="1">
      <c r="B122" s="58">
        <v>46</v>
      </c>
      <c r="C122" s="64" t="s">
        <v>86</v>
      </c>
      <c r="D122" s="59" t="s">
        <v>150</v>
      </c>
      <c r="E122" s="101">
        <v>1</v>
      </c>
      <c r="F122" s="102">
        <f>L122*125</f>
        <v>56.75</v>
      </c>
      <c r="G122" s="102">
        <f>L122*95</f>
        <v>43.13</v>
      </c>
      <c r="H122" s="103">
        <v>0.3</v>
      </c>
      <c r="I122" s="104">
        <f>L122*0.85</f>
        <v>0.38590000000000002</v>
      </c>
      <c r="J122" s="104">
        <f>I122*0.95</f>
        <v>0.36660500000000001</v>
      </c>
      <c r="K122" s="102">
        <f>J122/0.0019</f>
        <v>192.95000000000002</v>
      </c>
      <c r="L122" s="99">
        <v>0.45400000000000001</v>
      </c>
      <c r="M122" s="60">
        <v>22.135480999999999</v>
      </c>
      <c r="N122" s="60">
        <v>82.961682999999994</v>
      </c>
      <c r="O122" s="58">
        <v>1</v>
      </c>
    </row>
    <row r="123" spans="2:15" ht="15" customHeight="1">
      <c r="B123" s="58">
        <v>47</v>
      </c>
      <c r="C123" s="64" t="s">
        <v>86</v>
      </c>
      <c r="D123" s="59" t="s">
        <v>151</v>
      </c>
      <c r="E123" s="101">
        <v>1</v>
      </c>
      <c r="F123" s="102">
        <f>L123*125</f>
        <v>8.125</v>
      </c>
      <c r="G123" s="102">
        <f>L123*95</f>
        <v>6.1749999999999998</v>
      </c>
      <c r="H123" s="103">
        <v>0.3</v>
      </c>
      <c r="I123" s="104">
        <f>L123*0.85</f>
        <v>5.525E-2</v>
      </c>
      <c r="J123" s="104">
        <f>I123*0.95</f>
        <v>5.2487499999999999E-2</v>
      </c>
      <c r="K123" s="102">
        <f>J123/0.0019</f>
        <v>27.625</v>
      </c>
      <c r="L123" s="99">
        <v>6.5000000000000002E-2</v>
      </c>
      <c r="M123" s="60">
        <v>22.138331999999998</v>
      </c>
      <c r="N123" s="60">
        <v>82.948977999999997</v>
      </c>
      <c r="O123" s="58">
        <v>1</v>
      </c>
    </row>
    <row r="124" spans="2:15" ht="15" customHeight="1">
      <c r="B124" s="58">
        <v>48</v>
      </c>
      <c r="C124" s="64" t="s">
        <v>86</v>
      </c>
      <c r="D124" s="59" t="s">
        <v>152</v>
      </c>
      <c r="E124" s="101">
        <v>1</v>
      </c>
      <c r="F124" s="102">
        <f>L124*125</f>
        <v>26.25</v>
      </c>
      <c r="G124" s="102">
        <f>L124*95</f>
        <v>19.95</v>
      </c>
      <c r="H124" s="103">
        <v>0.3</v>
      </c>
      <c r="I124" s="104">
        <f>L124*0.85</f>
        <v>0.17849999999999999</v>
      </c>
      <c r="J124" s="104">
        <f>I124*0.95</f>
        <v>0.16957499999999998</v>
      </c>
      <c r="K124" s="102">
        <f>J124/0.0019</f>
        <v>89.249999999999986</v>
      </c>
      <c r="L124" s="99">
        <v>0.21</v>
      </c>
      <c r="M124" s="60">
        <v>22.134772000000002</v>
      </c>
      <c r="N124" s="60">
        <v>82.963693000000006</v>
      </c>
      <c r="O124" s="58">
        <v>1</v>
      </c>
    </row>
    <row r="125" spans="2:15" ht="15" customHeight="1">
      <c r="B125" s="58">
        <v>49</v>
      </c>
      <c r="C125" s="64" t="s">
        <v>86</v>
      </c>
      <c r="D125" s="59" t="s">
        <v>153</v>
      </c>
      <c r="E125" s="101">
        <v>1</v>
      </c>
      <c r="F125" s="102">
        <f>L125*125</f>
        <v>53.125</v>
      </c>
      <c r="G125" s="102">
        <f>L125*95</f>
        <v>40.375</v>
      </c>
      <c r="H125" s="103">
        <v>0.3</v>
      </c>
      <c r="I125" s="104">
        <f>L125*0.85</f>
        <v>0.36124999999999996</v>
      </c>
      <c r="J125" s="104">
        <f>I125*0.95</f>
        <v>0.34318749999999992</v>
      </c>
      <c r="K125" s="102">
        <f>J125/0.0019</f>
        <v>180.62499999999997</v>
      </c>
      <c r="L125" s="99">
        <v>0.42499999999999999</v>
      </c>
      <c r="M125" s="60">
        <v>22.132183999999999</v>
      </c>
      <c r="N125" s="60">
        <v>82.948465999999996</v>
      </c>
      <c r="O125" s="58">
        <v>1</v>
      </c>
    </row>
    <row r="126" spans="2:15" ht="15" customHeight="1">
      <c r="B126" s="58">
        <v>50</v>
      </c>
      <c r="C126" s="64" t="s">
        <v>86</v>
      </c>
      <c r="D126" s="59" t="s">
        <v>103</v>
      </c>
      <c r="E126" s="101">
        <v>1</v>
      </c>
      <c r="F126" s="102">
        <f>L126*125</f>
        <v>110.875</v>
      </c>
      <c r="G126" s="102">
        <f>L126*95</f>
        <v>84.265000000000001</v>
      </c>
      <c r="H126" s="103">
        <v>0.3</v>
      </c>
      <c r="I126" s="104">
        <f>L126*0.85</f>
        <v>0.75395000000000001</v>
      </c>
      <c r="J126" s="104">
        <f>I126*0.95</f>
        <v>0.71625249999999996</v>
      </c>
      <c r="K126" s="102">
        <f>J126/0.0019</f>
        <v>376.97499999999997</v>
      </c>
      <c r="L126" s="99">
        <v>0.88700000000000001</v>
      </c>
      <c r="M126" s="60">
        <v>22.126014999999999</v>
      </c>
      <c r="N126" s="60">
        <v>82.968172999999993</v>
      </c>
      <c r="O126" s="58">
        <v>1</v>
      </c>
    </row>
    <row r="127" spans="2:15" ht="15" customHeight="1">
      <c r="B127" s="58">
        <v>51</v>
      </c>
      <c r="C127" s="64" t="s">
        <v>86</v>
      </c>
      <c r="D127" s="59" t="s">
        <v>154</v>
      </c>
      <c r="E127" s="101">
        <v>1</v>
      </c>
      <c r="F127" s="102">
        <f>L127*125</f>
        <v>169</v>
      </c>
      <c r="G127" s="102">
        <f>L127*95</f>
        <v>128.44</v>
      </c>
      <c r="H127" s="103">
        <v>0.3</v>
      </c>
      <c r="I127" s="104">
        <f>L127*0.85</f>
        <v>1.1492</v>
      </c>
      <c r="J127" s="104">
        <f>I127*0.95</f>
        <v>1.0917399999999999</v>
      </c>
      <c r="K127" s="102">
        <f>J127/0.0019</f>
        <v>574.59999999999991</v>
      </c>
      <c r="L127" s="99">
        <v>1.3520000000000001</v>
      </c>
      <c r="M127" s="60">
        <v>22.133096999999999</v>
      </c>
      <c r="N127" s="60">
        <v>82.971654999999998</v>
      </c>
      <c r="O127" s="58">
        <v>1</v>
      </c>
    </row>
    <row r="128" spans="2:15" ht="15" customHeight="1">
      <c r="B128" s="58">
        <v>52</v>
      </c>
      <c r="C128" s="64" t="s">
        <v>107</v>
      </c>
      <c r="D128" s="59" t="s">
        <v>155</v>
      </c>
      <c r="E128" s="101">
        <v>1</v>
      </c>
      <c r="F128" s="102">
        <f t="shared" ref="F128" si="25">L128*125</f>
        <v>25.25</v>
      </c>
      <c r="G128" s="102">
        <f t="shared" ref="G128" si="26">L128*95</f>
        <v>19.190000000000001</v>
      </c>
      <c r="H128" s="103">
        <v>0.3</v>
      </c>
      <c r="I128" s="104">
        <f t="shared" ref="I128" si="27">L128*0.85</f>
        <v>0.17170000000000002</v>
      </c>
      <c r="J128" s="104">
        <f t="shared" ref="J128" si="28">I128*0.95</f>
        <v>0.16311500000000001</v>
      </c>
      <c r="K128" s="102">
        <f t="shared" ref="K128" si="29">J128/0.0019</f>
        <v>85.850000000000009</v>
      </c>
      <c r="L128" s="99">
        <v>0.20200000000000001</v>
      </c>
      <c r="M128" s="60">
        <v>22.132097999999999</v>
      </c>
      <c r="N128" s="60">
        <v>82.971496999999999</v>
      </c>
      <c r="O128" s="58">
        <v>1</v>
      </c>
    </row>
    <row r="129" spans="2:15" ht="15" customHeight="1">
      <c r="B129" s="58">
        <v>53</v>
      </c>
      <c r="C129" s="64" t="s">
        <v>91</v>
      </c>
      <c r="D129" s="59" t="s">
        <v>156</v>
      </c>
      <c r="E129" s="59">
        <v>1</v>
      </c>
      <c r="F129" s="59">
        <v>8</v>
      </c>
      <c r="G129" s="59">
        <v>3.5</v>
      </c>
      <c r="H129" s="59"/>
      <c r="I129" s="64">
        <v>1.20869</v>
      </c>
      <c r="J129" s="97">
        <v>0.14674999999999999</v>
      </c>
      <c r="K129" s="98">
        <v>77.23684210526315</v>
      </c>
      <c r="L129" s="99"/>
      <c r="M129" s="60">
        <v>22.127794999999999</v>
      </c>
      <c r="N129" s="60">
        <v>82.956367999999998</v>
      </c>
      <c r="O129" s="58">
        <v>1</v>
      </c>
    </row>
    <row r="130" spans="2:15" ht="15" customHeight="1">
      <c r="B130" s="58">
        <v>54</v>
      </c>
      <c r="C130" s="64" t="s">
        <v>91</v>
      </c>
      <c r="D130" s="59" t="s">
        <v>157</v>
      </c>
      <c r="E130" s="59">
        <v>1</v>
      </c>
      <c r="F130" s="59">
        <v>8</v>
      </c>
      <c r="G130" s="59">
        <v>3.5</v>
      </c>
      <c r="H130" s="59"/>
      <c r="I130" s="64">
        <v>1.20869</v>
      </c>
      <c r="J130" s="97">
        <v>0.14674999999999999</v>
      </c>
      <c r="K130" s="98">
        <v>77.23684210526315</v>
      </c>
      <c r="L130" s="99"/>
      <c r="M130" s="60">
        <v>22.127420999999998</v>
      </c>
      <c r="N130" s="60">
        <v>82.956926999999993</v>
      </c>
      <c r="O130" s="58">
        <v>1</v>
      </c>
    </row>
    <row r="131" spans="2:15" ht="15" customHeight="1">
      <c r="B131" s="58">
        <v>55</v>
      </c>
      <c r="C131" s="64" t="s">
        <v>91</v>
      </c>
      <c r="D131" s="59" t="s">
        <v>158</v>
      </c>
      <c r="E131" s="59">
        <v>1</v>
      </c>
      <c r="F131" s="59">
        <v>8</v>
      </c>
      <c r="G131" s="59">
        <v>3.5</v>
      </c>
      <c r="H131" s="59"/>
      <c r="I131" s="64">
        <v>1.20869</v>
      </c>
      <c r="J131" s="97">
        <v>0.14674999999999999</v>
      </c>
      <c r="K131" s="98">
        <v>77.23684210526315</v>
      </c>
      <c r="L131" s="99"/>
      <c r="M131" s="60">
        <v>22.128924999999999</v>
      </c>
      <c r="N131" s="60">
        <v>82.958714000000001</v>
      </c>
      <c r="O131" s="58">
        <v>1</v>
      </c>
    </row>
    <row r="132" spans="2:15" ht="15" customHeight="1">
      <c r="B132" s="58">
        <v>56</v>
      </c>
      <c r="C132" s="64" t="s">
        <v>159</v>
      </c>
      <c r="D132" s="59" t="s">
        <v>160</v>
      </c>
      <c r="E132" s="59">
        <v>1</v>
      </c>
      <c r="F132" s="59">
        <v>8</v>
      </c>
      <c r="G132" s="59">
        <v>3.5</v>
      </c>
      <c r="H132" s="59"/>
      <c r="I132" s="64">
        <v>1.20869</v>
      </c>
      <c r="J132" s="97">
        <v>0.14674999999999999</v>
      </c>
      <c r="K132" s="98">
        <v>77.23684210526315</v>
      </c>
      <c r="L132" s="99"/>
      <c r="M132" s="60">
        <v>22.134094999999999</v>
      </c>
      <c r="N132" s="60">
        <v>82.961564999999993</v>
      </c>
      <c r="O132" s="58">
        <v>1</v>
      </c>
    </row>
    <row r="133" spans="2:15" ht="15" customHeight="1">
      <c r="B133" s="58">
        <v>57</v>
      </c>
      <c r="C133" s="64" t="s">
        <v>91</v>
      </c>
      <c r="D133" s="59" t="s">
        <v>141</v>
      </c>
      <c r="E133" s="59">
        <v>1</v>
      </c>
      <c r="F133" s="59">
        <v>8</v>
      </c>
      <c r="G133" s="59">
        <v>3.5</v>
      </c>
      <c r="H133" s="59"/>
      <c r="I133" s="64">
        <v>1.20869</v>
      </c>
      <c r="J133" s="97">
        <v>0.14674999999999999</v>
      </c>
      <c r="K133" s="98">
        <v>77.23684210526315</v>
      </c>
      <c r="L133" s="99"/>
      <c r="M133" s="60">
        <v>22.127654</v>
      </c>
      <c r="N133" s="60">
        <v>82.962152000000003</v>
      </c>
      <c r="O133" s="58">
        <v>1</v>
      </c>
    </row>
    <row r="134" spans="2:15" ht="15" customHeight="1">
      <c r="B134" s="58">
        <v>58</v>
      </c>
      <c r="C134" s="64" t="s">
        <v>91</v>
      </c>
      <c r="D134" s="59" t="s">
        <v>161</v>
      </c>
      <c r="E134" s="59">
        <v>1</v>
      </c>
      <c r="F134" s="59">
        <v>8</v>
      </c>
      <c r="G134" s="59">
        <v>3.5</v>
      </c>
      <c r="H134" s="59"/>
      <c r="I134" s="64">
        <v>1.20869</v>
      </c>
      <c r="J134" s="97">
        <v>0.14674999999999999</v>
      </c>
      <c r="K134" s="98">
        <v>77.23684210526315</v>
      </c>
      <c r="L134" s="99"/>
      <c r="M134" s="60">
        <v>22.131093</v>
      </c>
      <c r="N134" s="60">
        <v>82.959317999999996</v>
      </c>
      <c r="O134" s="58">
        <v>0</v>
      </c>
    </row>
    <row r="135" spans="2:15" ht="15" customHeight="1">
      <c r="B135" s="58">
        <v>59</v>
      </c>
      <c r="C135" s="64" t="s">
        <v>91</v>
      </c>
      <c r="D135" s="59" t="s">
        <v>162</v>
      </c>
      <c r="E135" s="59">
        <v>1</v>
      </c>
      <c r="F135" s="59">
        <v>8</v>
      </c>
      <c r="G135" s="59">
        <v>3.5</v>
      </c>
      <c r="H135" s="59"/>
      <c r="I135" s="64">
        <v>1.20869</v>
      </c>
      <c r="J135" s="97">
        <v>0.14674999999999999</v>
      </c>
      <c r="K135" s="98">
        <v>77.23684210526315</v>
      </c>
      <c r="L135" s="99"/>
      <c r="M135" s="60">
        <v>22.131001000000001</v>
      </c>
      <c r="N135" s="60">
        <v>82.959292000000005</v>
      </c>
      <c r="O135" s="58">
        <v>1</v>
      </c>
    </row>
    <row r="136" spans="2:15" ht="15" customHeight="1">
      <c r="B136" s="58">
        <v>60</v>
      </c>
      <c r="C136" s="64" t="s">
        <v>91</v>
      </c>
      <c r="D136" s="59" t="s">
        <v>147</v>
      </c>
      <c r="E136" s="59">
        <v>1</v>
      </c>
      <c r="F136" s="59">
        <v>8</v>
      </c>
      <c r="G136" s="59">
        <v>3.5</v>
      </c>
      <c r="H136" s="59"/>
      <c r="I136" s="64">
        <v>1.20869</v>
      </c>
      <c r="J136" s="97">
        <v>0.14674999999999999</v>
      </c>
      <c r="K136" s="98">
        <v>77.23684210526315</v>
      </c>
      <c r="L136" s="99"/>
      <c r="M136" s="60">
        <v>22.131243999999999</v>
      </c>
      <c r="N136" s="60">
        <v>82.959514999999996</v>
      </c>
      <c r="O136" s="58">
        <v>0</v>
      </c>
    </row>
    <row r="137" spans="2:15" ht="15" customHeight="1">
      <c r="B137" s="58">
        <v>61</v>
      </c>
      <c r="C137" s="64" t="s">
        <v>91</v>
      </c>
      <c r="D137" s="59" t="s">
        <v>163</v>
      </c>
      <c r="E137" s="59">
        <v>1</v>
      </c>
      <c r="F137" s="59">
        <v>8</v>
      </c>
      <c r="G137" s="59">
        <v>3.5</v>
      </c>
      <c r="H137" s="59"/>
      <c r="I137" s="64">
        <v>1.20869</v>
      </c>
      <c r="J137" s="97">
        <v>0.14674999999999999</v>
      </c>
      <c r="K137" s="98">
        <v>77.23684210526315</v>
      </c>
      <c r="L137" s="99"/>
      <c r="M137" s="60">
        <v>22.127513</v>
      </c>
      <c r="N137" s="60">
        <v>82.962254000000001</v>
      </c>
      <c r="O137" s="58">
        <v>1</v>
      </c>
    </row>
    <row r="138" spans="2:15" ht="15" customHeight="1">
      <c r="B138" s="58">
        <v>62</v>
      </c>
      <c r="C138" s="64" t="s">
        <v>91</v>
      </c>
      <c r="D138" s="59" t="s">
        <v>164</v>
      </c>
      <c r="E138" s="59">
        <v>1</v>
      </c>
      <c r="F138" s="59">
        <v>8</v>
      </c>
      <c r="G138" s="59">
        <v>3.5</v>
      </c>
      <c r="H138" s="59"/>
      <c r="I138" s="64">
        <v>1.20869</v>
      </c>
      <c r="J138" s="97">
        <v>0.14674999999999999</v>
      </c>
      <c r="K138" s="98">
        <v>77.23684210526315</v>
      </c>
      <c r="L138" s="99"/>
      <c r="M138" s="60">
        <v>22.127663999999999</v>
      </c>
      <c r="N138" s="60">
        <v>82.957025000000002</v>
      </c>
      <c r="O138" s="58">
        <v>1</v>
      </c>
    </row>
    <row r="139" spans="2:15" ht="15" customHeight="1">
      <c r="B139" s="58">
        <v>63</v>
      </c>
      <c r="C139" s="64" t="s">
        <v>91</v>
      </c>
      <c r="D139" s="59" t="s">
        <v>165</v>
      </c>
      <c r="E139" s="59">
        <v>1</v>
      </c>
      <c r="F139" s="59">
        <v>8</v>
      </c>
      <c r="G139" s="59">
        <v>3.5</v>
      </c>
      <c r="H139" s="59"/>
      <c r="I139" s="64">
        <v>1.20869</v>
      </c>
      <c r="J139" s="97">
        <v>0.14674999999999999</v>
      </c>
      <c r="K139" s="98">
        <v>77.23684210526315</v>
      </c>
      <c r="L139" s="99"/>
      <c r="M139" s="60">
        <v>22.127341999999999</v>
      </c>
      <c r="N139" s="60">
        <v>82.957656</v>
      </c>
      <c r="O139" s="58">
        <v>1</v>
      </c>
    </row>
    <row r="140" spans="2:15" ht="15" customHeight="1">
      <c r="B140" s="58">
        <v>64</v>
      </c>
      <c r="C140" s="64" t="s">
        <v>91</v>
      </c>
      <c r="D140" s="59" t="s">
        <v>166</v>
      </c>
      <c r="E140" s="59">
        <v>1</v>
      </c>
      <c r="F140" s="59">
        <v>8</v>
      </c>
      <c r="G140" s="59">
        <v>3.5</v>
      </c>
      <c r="H140" s="59"/>
      <c r="I140" s="64">
        <v>1.20869</v>
      </c>
      <c r="J140" s="97">
        <v>0.14674999999999999</v>
      </c>
      <c r="K140" s="98">
        <v>77.23684210526315</v>
      </c>
      <c r="L140" s="99"/>
      <c r="M140" s="60">
        <v>22.127454</v>
      </c>
      <c r="N140" s="60">
        <v>82.956316000000001</v>
      </c>
      <c r="O140" s="58">
        <v>1</v>
      </c>
    </row>
    <row r="141" spans="2:15" ht="15" customHeight="1">
      <c r="B141" s="58">
        <v>65</v>
      </c>
      <c r="C141" s="64" t="s">
        <v>91</v>
      </c>
      <c r="D141" s="59" t="s">
        <v>167</v>
      </c>
      <c r="E141" s="59">
        <v>1</v>
      </c>
      <c r="F141" s="59">
        <v>8</v>
      </c>
      <c r="G141" s="59">
        <v>3.5</v>
      </c>
      <c r="H141" s="59"/>
      <c r="I141" s="64">
        <v>1.20869</v>
      </c>
      <c r="J141" s="97">
        <v>0.14674999999999999</v>
      </c>
      <c r="K141" s="98">
        <v>77.23684210526315</v>
      </c>
      <c r="L141" s="99"/>
      <c r="M141" s="60">
        <v>22.127545999999999</v>
      </c>
      <c r="N141" s="60">
        <v>82.957635999999994</v>
      </c>
      <c r="O141" s="58">
        <v>1</v>
      </c>
    </row>
    <row r="142" spans="2:15" ht="15" customHeight="1">
      <c r="B142" s="58">
        <v>66</v>
      </c>
      <c r="C142" s="64" t="s">
        <v>91</v>
      </c>
      <c r="D142" s="59" t="s">
        <v>168</v>
      </c>
      <c r="E142" s="59">
        <v>1</v>
      </c>
      <c r="F142" s="59">
        <v>8</v>
      </c>
      <c r="G142" s="59">
        <v>3.5</v>
      </c>
      <c r="H142" s="59"/>
      <c r="I142" s="64">
        <v>1.20869</v>
      </c>
      <c r="J142" s="97">
        <v>0.14674999999999999</v>
      </c>
      <c r="K142" s="98">
        <v>77.23684210526315</v>
      </c>
      <c r="L142" s="99"/>
      <c r="M142" s="60">
        <v>22.127538999999999</v>
      </c>
      <c r="N142" s="60">
        <v>82.95805</v>
      </c>
      <c r="O142" s="58">
        <v>1</v>
      </c>
    </row>
    <row r="143" spans="2:15" ht="15" customHeight="1">
      <c r="B143" s="58">
        <v>67</v>
      </c>
      <c r="C143" s="64" t="s">
        <v>91</v>
      </c>
      <c r="D143" s="59" t="s">
        <v>169</v>
      </c>
      <c r="E143" s="59">
        <v>1</v>
      </c>
      <c r="F143" s="59">
        <v>8</v>
      </c>
      <c r="G143" s="59">
        <v>3.5</v>
      </c>
      <c r="H143" s="59"/>
      <c r="I143" s="64">
        <v>1.20869</v>
      </c>
      <c r="J143" s="97">
        <v>0.14674999999999999</v>
      </c>
      <c r="K143" s="98">
        <v>77.23684210526315</v>
      </c>
      <c r="L143" s="99"/>
      <c r="M143" s="60">
        <v>22.127323000000001</v>
      </c>
      <c r="N143" s="60">
        <v>82.955948000000006</v>
      </c>
      <c r="O143" s="58">
        <v>1</v>
      </c>
    </row>
    <row r="144" spans="2:15" ht="15" customHeight="1">
      <c r="B144" s="58">
        <v>68</v>
      </c>
      <c r="C144" s="64" t="s">
        <v>91</v>
      </c>
      <c r="D144" s="59" t="s">
        <v>170</v>
      </c>
      <c r="E144" s="59">
        <v>1</v>
      </c>
      <c r="F144" s="59">
        <v>8</v>
      </c>
      <c r="G144" s="59">
        <v>3.5</v>
      </c>
      <c r="H144" s="59"/>
      <c r="I144" s="64">
        <v>1.20869</v>
      </c>
      <c r="J144" s="97">
        <v>0.14674999999999999</v>
      </c>
      <c r="K144" s="98">
        <v>77.23684210526315</v>
      </c>
      <c r="L144" s="99"/>
      <c r="M144" s="60">
        <v>22.127132</v>
      </c>
      <c r="N144" s="60">
        <v>82.957386999999997</v>
      </c>
      <c r="O144" s="58">
        <v>0</v>
      </c>
    </row>
    <row r="145" spans="2:15" ht="15" customHeight="1">
      <c r="B145" s="58">
        <v>69</v>
      </c>
      <c r="C145" s="64" t="s">
        <v>91</v>
      </c>
      <c r="D145" s="59" t="s">
        <v>171</v>
      </c>
      <c r="E145" s="59">
        <v>1</v>
      </c>
      <c r="F145" s="59">
        <v>8</v>
      </c>
      <c r="G145" s="59">
        <v>3.5</v>
      </c>
      <c r="H145" s="59"/>
      <c r="I145" s="64">
        <v>1.20869</v>
      </c>
      <c r="J145" s="97">
        <v>0.14674999999999999</v>
      </c>
      <c r="K145" s="98">
        <v>77.23684210526315</v>
      </c>
      <c r="L145" s="99"/>
      <c r="M145" s="60">
        <v>22.127106000000001</v>
      </c>
      <c r="N145" s="60">
        <v>82.957925000000003</v>
      </c>
      <c r="O145" s="58">
        <v>1</v>
      </c>
    </row>
    <row r="146" spans="2:15" ht="15" customHeight="1">
      <c r="B146" s="58">
        <v>70</v>
      </c>
      <c r="C146" s="64" t="s">
        <v>102</v>
      </c>
      <c r="D146" s="59" t="s">
        <v>113</v>
      </c>
      <c r="E146" s="58">
        <v>1</v>
      </c>
      <c r="F146" s="99">
        <v>4.25</v>
      </c>
      <c r="G146" s="99">
        <v>2</v>
      </c>
      <c r="H146" s="58"/>
      <c r="I146" s="58">
        <v>0.45512000000000002</v>
      </c>
      <c r="J146" s="58">
        <v>7.6310000000000003E-2</v>
      </c>
      <c r="K146" s="100">
        <f t="shared" ref="K146:K147" si="30">J146/0.0019</f>
        <v>40.163157894736841</v>
      </c>
      <c r="L146" s="99"/>
      <c r="M146" s="60">
        <v>22.127158000000001</v>
      </c>
      <c r="N146" s="60">
        <v>82.956579000000005</v>
      </c>
      <c r="O146" s="58">
        <v>0</v>
      </c>
    </row>
    <row r="147" spans="2:15" ht="15" customHeight="1">
      <c r="B147" s="58">
        <v>71</v>
      </c>
      <c r="C147" s="64" t="s">
        <v>102</v>
      </c>
      <c r="D147" s="59" t="s">
        <v>170</v>
      </c>
      <c r="E147" s="58">
        <v>1</v>
      </c>
      <c r="F147" s="99">
        <v>4.25</v>
      </c>
      <c r="G147" s="99">
        <v>2</v>
      </c>
      <c r="H147" s="58"/>
      <c r="I147" s="58">
        <v>0.45512000000000002</v>
      </c>
      <c r="J147" s="58">
        <v>7.6310000000000003E-2</v>
      </c>
      <c r="K147" s="100">
        <f t="shared" si="30"/>
        <v>40.163157894736841</v>
      </c>
      <c r="L147" s="99"/>
      <c r="M147" s="60">
        <v>22.126349999999999</v>
      </c>
      <c r="N147" s="60">
        <v>82.960267000000002</v>
      </c>
      <c r="O147" s="58">
        <v>1</v>
      </c>
    </row>
    <row r="148" spans="2:15" ht="15" customHeight="1">
      <c r="B148" s="58">
        <v>72</v>
      </c>
      <c r="C148" s="64" t="s">
        <v>172</v>
      </c>
      <c r="D148" s="59" t="s">
        <v>173</v>
      </c>
      <c r="E148" s="58">
        <v>1</v>
      </c>
      <c r="F148" s="58">
        <v>4</v>
      </c>
      <c r="G148" s="58">
        <v>1.5</v>
      </c>
      <c r="H148" s="58">
        <v>0.9</v>
      </c>
      <c r="I148" s="58">
        <v>0.24</v>
      </c>
      <c r="J148" s="58">
        <f>I148*0.23</f>
        <v>5.5199999999999999E-2</v>
      </c>
      <c r="K148" s="100">
        <f>J148/0.0019</f>
        <v>29.052631578947366</v>
      </c>
      <c r="L148" s="99"/>
      <c r="M148" s="60">
        <v>22.12792</v>
      </c>
      <c r="N148" s="60">
        <v>82.956822000000003</v>
      </c>
      <c r="O148" s="58">
        <v>0</v>
      </c>
    </row>
    <row r="149" spans="2:15" ht="15" customHeight="1">
      <c r="B149" s="58">
        <v>73</v>
      </c>
      <c r="C149" s="64" t="s">
        <v>93</v>
      </c>
      <c r="D149" s="59" t="s">
        <v>173</v>
      </c>
      <c r="E149" s="58"/>
      <c r="F149" s="58"/>
      <c r="G149" s="58"/>
      <c r="H149" s="58"/>
      <c r="I149" s="58">
        <v>2.5</v>
      </c>
      <c r="J149" s="58"/>
      <c r="K149" s="58"/>
      <c r="L149" s="99"/>
      <c r="M149" s="60">
        <v>22.127700000000001</v>
      </c>
      <c r="N149" s="60">
        <v>82.956863999999996</v>
      </c>
      <c r="O149" s="58">
        <v>0</v>
      </c>
    </row>
    <row r="150" spans="2:15" ht="15" customHeight="1">
      <c r="B150" s="58">
        <v>74</v>
      </c>
      <c r="C150" s="64" t="s">
        <v>93</v>
      </c>
      <c r="D150" s="59" t="s">
        <v>174</v>
      </c>
      <c r="E150" s="58"/>
      <c r="F150" s="58"/>
      <c r="G150" s="58"/>
      <c r="H150" s="58"/>
      <c r="I150" s="58">
        <v>2.5</v>
      </c>
      <c r="J150" s="58"/>
      <c r="K150" s="58"/>
      <c r="L150" s="99"/>
      <c r="M150" s="60">
        <v>22.130524999999999</v>
      </c>
      <c r="N150" s="60">
        <v>82.967447000000007</v>
      </c>
      <c r="O150" s="58">
        <v>1</v>
      </c>
    </row>
    <row r="151" spans="2:15" ht="15" customHeight="1">
      <c r="B151" s="58">
        <v>75</v>
      </c>
      <c r="C151" s="64" t="s">
        <v>89</v>
      </c>
      <c r="D151" s="59" t="s">
        <v>175</v>
      </c>
      <c r="E151" s="58">
        <v>1</v>
      </c>
      <c r="F151" s="99">
        <v>20</v>
      </c>
      <c r="G151" s="99">
        <v>20</v>
      </c>
      <c r="H151" s="99">
        <v>3</v>
      </c>
      <c r="I151" s="58">
        <v>1.25484</v>
      </c>
      <c r="J151" s="58">
        <v>1.1453599999999999</v>
      </c>
      <c r="K151" s="100">
        <f t="shared" ref="K151:K152" si="31">J151/0.0019</f>
        <v>602.82105263157894</v>
      </c>
      <c r="L151" s="99"/>
      <c r="M151" s="60">
        <v>22.130013000000002</v>
      </c>
      <c r="N151" s="60">
        <v>82.967945999999998</v>
      </c>
      <c r="O151" s="58">
        <v>1</v>
      </c>
    </row>
    <row r="152" spans="2:15" ht="15" customHeight="1">
      <c r="B152" s="58">
        <v>76</v>
      </c>
      <c r="C152" s="64" t="s">
        <v>89</v>
      </c>
      <c r="D152" s="59" t="s">
        <v>115</v>
      </c>
      <c r="E152" s="58">
        <v>1</v>
      </c>
      <c r="F152" s="99">
        <v>20</v>
      </c>
      <c r="G152" s="99">
        <v>20</v>
      </c>
      <c r="H152" s="99">
        <v>3</v>
      </c>
      <c r="I152" s="58">
        <v>1.25484</v>
      </c>
      <c r="J152" s="58">
        <v>1.1453599999999999</v>
      </c>
      <c r="K152" s="100">
        <f t="shared" si="31"/>
        <v>602.82105263157894</v>
      </c>
      <c r="L152" s="99"/>
      <c r="M152" s="60">
        <v>22.131983000000002</v>
      </c>
      <c r="N152" s="60">
        <v>82.949828999999994</v>
      </c>
      <c r="O152" s="58">
        <v>0</v>
      </c>
    </row>
    <row r="153" spans="2:15" ht="15" customHeight="1">
      <c r="B153" s="58">
        <v>77</v>
      </c>
      <c r="C153" s="64" t="s">
        <v>176</v>
      </c>
      <c r="D153" s="59" t="s">
        <v>177</v>
      </c>
      <c r="E153" s="58">
        <v>1</v>
      </c>
      <c r="F153" s="58">
        <v>6</v>
      </c>
      <c r="G153" s="58"/>
      <c r="H153" s="58">
        <v>9</v>
      </c>
      <c r="I153" s="58">
        <v>2.9437500000000001</v>
      </c>
      <c r="J153" s="58">
        <v>1.4891000000000001</v>
      </c>
      <c r="K153" s="100">
        <f>J153/0.0019</f>
        <v>783.73684210526324</v>
      </c>
      <c r="L153" s="99">
        <v>5.39</v>
      </c>
      <c r="M153" s="60">
        <v>22.135090000000002</v>
      </c>
      <c r="N153" s="60">
        <v>82.961941999999993</v>
      </c>
      <c r="O153" s="58">
        <v>1</v>
      </c>
    </row>
    <row r="154" spans="2:15" ht="15" customHeight="1">
      <c r="B154" s="58">
        <v>78</v>
      </c>
      <c r="C154" s="64" t="s">
        <v>176</v>
      </c>
      <c r="D154" s="59" t="s">
        <v>178</v>
      </c>
      <c r="E154" s="58">
        <v>1</v>
      </c>
      <c r="F154" s="58">
        <v>6</v>
      </c>
      <c r="G154" s="58"/>
      <c r="H154" s="58">
        <v>9</v>
      </c>
      <c r="I154" s="58">
        <v>2.9437500000000001</v>
      </c>
      <c r="J154" s="58">
        <v>1.4891000000000001</v>
      </c>
      <c r="K154" s="100">
        <f t="shared" ref="K154:K155" si="32">J154/0.0019</f>
        <v>783.73684210526324</v>
      </c>
      <c r="L154" s="99">
        <v>5.39</v>
      </c>
      <c r="M154" s="60">
        <v>22.13869</v>
      </c>
      <c r="N154" s="60">
        <v>82.964832999999999</v>
      </c>
      <c r="O154" s="58">
        <v>1</v>
      </c>
    </row>
    <row r="155" spans="2:15" ht="15" customHeight="1">
      <c r="B155" s="58">
        <v>79</v>
      </c>
      <c r="C155" s="64" t="s">
        <v>176</v>
      </c>
      <c r="D155" s="59" t="s">
        <v>179</v>
      </c>
      <c r="E155" s="58">
        <v>1</v>
      </c>
      <c r="F155" s="58">
        <v>6</v>
      </c>
      <c r="G155" s="58"/>
      <c r="H155" s="58">
        <v>9</v>
      </c>
      <c r="I155" s="58">
        <v>2.9437500000000001</v>
      </c>
      <c r="J155" s="58">
        <v>1.4891000000000001</v>
      </c>
      <c r="K155" s="100">
        <f t="shared" si="32"/>
        <v>783.73684210526324</v>
      </c>
      <c r="L155" s="99">
        <v>5.39</v>
      </c>
      <c r="M155" s="60">
        <v>22.141764999999999</v>
      </c>
      <c r="N155" s="60">
        <v>82.949276999999995</v>
      </c>
      <c r="O155" s="58">
        <v>1</v>
      </c>
    </row>
    <row r="156" spans="2:15" ht="15" customHeight="1">
      <c r="B156" s="58">
        <v>80</v>
      </c>
      <c r="C156" s="64" t="s">
        <v>172</v>
      </c>
      <c r="D156" s="59" t="s">
        <v>154</v>
      </c>
      <c r="E156" s="58">
        <v>1</v>
      </c>
      <c r="F156" s="58">
        <v>4</v>
      </c>
      <c r="G156" s="58">
        <v>1.5</v>
      </c>
      <c r="H156" s="58">
        <v>0.9</v>
      </c>
      <c r="I156" s="58">
        <v>0.24</v>
      </c>
      <c r="J156" s="58">
        <f>I156*0.23</f>
        <v>5.5199999999999999E-2</v>
      </c>
      <c r="K156" s="100">
        <f>J156/0.0019</f>
        <v>29.052631578947366</v>
      </c>
      <c r="L156" s="99"/>
      <c r="M156" s="60">
        <v>22.143709000000001</v>
      </c>
      <c r="N156" s="60">
        <v>82.945571999999999</v>
      </c>
      <c r="O156" s="58">
        <v>1</v>
      </c>
    </row>
    <row r="157" spans="2:15" ht="15" customHeight="1">
      <c r="B157" s="58">
        <v>81</v>
      </c>
      <c r="C157" s="64" t="s">
        <v>96</v>
      </c>
      <c r="D157" s="59" t="s">
        <v>180</v>
      </c>
      <c r="E157" s="58">
        <v>1</v>
      </c>
      <c r="F157" s="58">
        <v>105</v>
      </c>
      <c r="G157" s="58">
        <v>90</v>
      </c>
      <c r="H157" s="58">
        <v>3</v>
      </c>
      <c r="I157" s="58">
        <v>10</v>
      </c>
      <c r="J157" s="58">
        <f>I157*0.95</f>
        <v>9.5</v>
      </c>
      <c r="K157" s="58">
        <f>J157/0.0019</f>
        <v>5000</v>
      </c>
      <c r="L157" s="99">
        <v>12</v>
      </c>
      <c r="M157" s="60">
        <v>22.123542</v>
      </c>
      <c r="N157" s="60">
        <v>82.966894999999994</v>
      </c>
      <c r="O157" s="58">
        <v>3</v>
      </c>
    </row>
    <row r="158" spans="2:15" ht="15" customHeight="1">
      <c r="B158" s="58">
        <v>82</v>
      </c>
      <c r="C158" s="64" t="s">
        <v>90</v>
      </c>
      <c r="D158" s="59" t="s">
        <v>88</v>
      </c>
      <c r="E158" s="58">
        <v>1</v>
      </c>
      <c r="F158" s="107">
        <v>105</v>
      </c>
      <c r="G158" s="107">
        <v>90</v>
      </c>
      <c r="H158" s="107">
        <v>0.9</v>
      </c>
      <c r="I158" s="58">
        <v>9.3810000000000002</v>
      </c>
      <c r="J158" s="106">
        <f t="shared" ref="J158" si="33">I158*0.95</f>
        <v>8.9119499999999992</v>
      </c>
      <c r="K158" s="100">
        <f t="shared" ref="K158" si="34">J158/0.0019</f>
        <v>4690.5</v>
      </c>
      <c r="L158" s="58">
        <v>15</v>
      </c>
      <c r="M158" s="60">
        <v>22.125046000000001</v>
      </c>
      <c r="N158" s="60">
        <v>82.956339</v>
      </c>
      <c r="O158" s="58">
        <v>3</v>
      </c>
    </row>
    <row r="159" spans="2:15" ht="15" customHeight="1">
      <c r="B159" s="58">
        <v>83</v>
      </c>
      <c r="C159" s="64" t="s">
        <v>90</v>
      </c>
      <c r="D159" s="59" t="s">
        <v>88</v>
      </c>
      <c r="E159" s="59">
        <v>1</v>
      </c>
      <c r="F159" s="59">
        <v>80</v>
      </c>
      <c r="G159" s="59">
        <v>72</v>
      </c>
      <c r="H159" s="59">
        <v>0.9</v>
      </c>
      <c r="I159" s="64">
        <v>6.9872100000000001</v>
      </c>
      <c r="J159" s="97">
        <v>6.2186168999999998</v>
      </c>
      <c r="K159" s="98">
        <v>3272.9562631578947</v>
      </c>
      <c r="L159" s="59">
        <v>17</v>
      </c>
      <c r="M159" s="60">
        <v>22.128764</v>
      </c>
      <c r="N159" s="60">
        <v>82.970094000000003</v>
      </c>
      <c r="O159" s="58">
        <v>3</v>
      </c>
    </row>
    <row r="160" spans="2:15" ht="15" customHeight="1">
      <c r="B160" s="58">
        <v>84</v>
      </c>
      <c r="C160" s="64" t="s">
        <v>90</v>
      </c>
      <c r="D160" s="59" t="s">
        <v>88</v>
      </c>
      <c r="E160" s="58">
        <v>1</v>
      </c>
      <c r="F160" s="107">
        <v>105</v>
      </c>
      <c r="G160" s="107">
        <v>90</v>
      </c>
      <c r="H160" s="107">
        <v>0.9</v>
      </c>
      <c r="I160" s="58">
        <v>9.3810000000000002</v>
      </c>
      <c r="J160" s="106">
        <f t="shared" ref="J160:J161" si="35">I160*0.95</f>
        <v>8.9119499999999992</v>
      </c>
      <c r="K160" s="100">
        <f t="shared" ref="K160:K161" si="36">J160/0.0019</f>
        <v>4690.5</v>
      </c>
      <c r="L160" s="58">
        <v>15</v>
      </c>
      <c r="M160" s="60">
        <v>22.123621</v>
      </c>
      <c r="N160" s="60">
        <v>82.957612999999995</v>
      </c>
      <c r="O160" s="58">
        <v>4</v>
      </c>
    </row>
    <row r="161" spans="2:15" ht="15" customHeight="1">
      <c r="B161" s="58">
        <v>85</v>
      </c>
      <c r="C161" s="64" t="s">
        <v>90</v>
      </c>
      <c r="D161" s="59" t="s">
        <v>88</v>
      </c>
      <c r="E161" s="58">
        <v>1</v>
      </c>
      <c r="F161" s="107">
        <v>100</v>
      </c>
      <c r="G161" s="107">
        <v>90</v>
      </c>
      <c r="H161" s="107">
        <v>0.9</v>
      </c>
      <c r="I161" s="58">
        <v>8.9339999999999993</v>
      </c>
      <c r="J161" s="106">
        <f t="shared" si="35"/>
        <v>8.4872999999999994</v>
      </c>
      <c r="K161" s="100">
        <f t="shared" si="36"/>
        <v>4467</v>
      </c>
      <c r="L161" s="58">
        <v>15</v>
      </c>
      <c r="M161" s="60">
        <v>22.114628</v>
      </c>
      <c r="N161" s="60">
        <v>82.974386999999993</v>
      </c>
      <c r="O161" s="58">
        <v>4</v>
      </c>
    </row>
    <row r="162" spans="2:15" ht="15" customHeight="1">
      <c r="B162" s="58">
        <v>86</v>
      </c>
      <c r="C162" s="64" t="s">
        <v>90</v>
      </c>
      <c r="D162" s="59" t="s">
        <v>181</v>
      </c>
      <c r="E162" s="58">
        <v>1</v>
      </c>
      <c r="F162" s="107">
        <v>105</v>
      </c>
      <c r="G162" s="107">
        <v>90</v>
      </c>
      <c r="H162" s="107">
        <v>0.9</v>
      </c>
      <c r="I162" s="58">
        <v>9.3810000000000002</v>
      </c>
      <c r="J162" s="106">
        <f t="shared" ref="J162" si="37">I162*0.95</f>
        <v>8.9119499999999992</v>
      </c>
      <c r="K162" s="100">
        <f t="shared" ref="K162" si="38">J162/0.0019</f>
        <v>4690.5</v>
      </c>
      <c r="L162" s="58">
        <v>17</v>
      </c>
      <c r="M162" s="60">
        <v>22.13308</v>
      </c>
      <c r="N162" s="60">
        <v>82.966415999999995</v>
      </c>
      <c r="O162" s="58">
        <v>4</v>
      </c>
    </row>
    <row r="163" spans="2:15" ht="15" customHeight="1">
      <c r="B163" s="58">
        <v>87</v>
      </c>
      <c r="C163" s="64" t="s">
        <v>182</v>
      </c>
      <c r="D163" s="59" t="s">
        <v>88</v>
      </c>
      <c r="E163" s="58">
        <v>1</v>
      </c>
      <c r="F163" s="58">
        <v>8</v>
      </c>
      <c r="G163" s="58">
        <v>2</v>
      </c>
      <c r="H163" s="58">
        <v>1.5</v>
      </c>
      <c r="I163" s="58">
        <v>2.5</v>
      </c>
      <c r="J163" s="58">
        <f>I163*80/100</f>
        <v>2</v>
      </c>
      <c r="K163" s="100">
        <f>J163/0.0019</f>
        <v>1052.6315789473683</v>
      </c>
      <c r="L163" s="99">
        <v>5</v>
      </c>
      <c r="M163" s="60">
        <v>22.132069000000001</v>
      </c>
      <c r="N163" s="60">
        <v>82.956417999999999</v>
      </c>
      <c r="O163" s="58">
        <v>1</v>
      </c>
    </row>
    <row r="164" spans="2:15" ht="15" customHeight="1">
      <c r="B164" s="58">
        <v>88</v>
      </c>
      <c r="C164" s="64" t="s">
        <v>182</v>
      </c>
      <c r="D164" s="59" t="s">
        <v>88</v>
      </c>
      <c r="E164" s="58">
        <v>1</v>
      </c>
      <c r="F164" s="58">
        <v>8</v>
      </c>
      <c r="G164" s="58">
        <v>2</v>
      </c>
      <c r="H164" s="58">
        <v>1.5</v>
      </c>
      <c r="I164" s="58">
        <v>2.5</v>
      </c>
      <c r="J164" s="58">
        <f>I164*80/100</f>
        <v>2</v>
      </c>
      <c r="K164" s="100">
        <f>J164/0.0019</f>
        <v>1052.6315789473683</v>
      </c>
      <c r="L164" s="99">
        <v>5</v>
      </c>
      <c r="M164" s="60">
        <v>22.131858000000001</v>
      </c>
      <c r="N164" s="60">
        <v>82.956778999999997</v>
      </c>
      <c r="O164" s="58">
        <v>1</v>
      </c>
    </row>
    <row r="165" spans="2:15" ht="15" customHeight="1">
      <c r="B165" s="58">
        <v>89</v>
      </c>
      <c r="C165" s="64" t="s">
        <v>182</v>
      </c>
      <c r="D165" s="59" t="s">
        <v>88</v>
      </c>
      <c r="E165" s="58">
        <v>1</v>
      </c>
      <c r="F165" s="58">
        <v>8</v>
      </c>
      <c r="G165" s="58">
        <v>2</v>
      </c>
      <c r="H165" s="58">
        <v>1.5</v>
      </c>
      <c r="I165" s="58">
        <v>2.5</v>
      </c>
      <c r="J165" s="58">
        <f>I165*80/100</f>
        <v>2</v>
      </c>
      <c r="K165" s="100">
        <f>J165/0.0019</f>
        <v>1052.6315789473683</v>
      </c>
      <c r="L165" s="99">
        <v>5</v>
      </c>
      <c r="M165" s="60">
        <v>22.131740000000001</v>
      </c>
      <c r="N165" s="60">
        <v>82.957075000000003</v>
      </c>
      <c r="O165" s="58">
        <v>1</v>
      </c>
    </row>
    <row r="166" spans="2:15" ht="15" customHeight="1">
      <c r="B166" s="58">
        <v>90</v>
      </c>
      <c r="C166" s="64" t="s">
        <v>182</v>
      </c>
      <c r="D166" s="59" t="s">
        <v>88</v>
      </c>
      <c r="E166" s="58">
        <v>1</v>
      </c>
      <c r="F166" s="58">
        <v>8</v>
      </c>
      <c r="G166" s="58">
        <v>2</v>
      </c>
      <c r="H166" s="58">
        <v>1.5</v>
      </c>
      <c r="I166" s="58">
        <v>2.5</v>
      </c>
      <c r="J166" s="58">
        <f>I166*80/100</f>
        <v>2</v>
      </c>
      <c r="K166" s="100">
        <f>J166/0.0019</f>
        <v>1052.6315789473683</v>
      </c>
      <c r="L166" s="99">
        <v>5</v>
      </c>
      <c r="M166" s="60">
        <v>22.131964</v>
      </c>
      <c r="N166" s="60">
        <v>82.957021999999995</v>
      </c>
      <c r="O166" s="58">
        <v>1</v>
      </c>
    </row>
    <row r="167" spans="2:15" ht="15" customHeight="1">
      <c r="B167" s="58">
        <v>91</v>
      </c>
      <c r="C167" s="64" t="s">
        <v>95</v>
      </c>
      <c r="D167" s="59" t="s">
        <v>88</v>
      </c>
      <c r="E167" s="58">
        <v>1</v>
      </c>
      <c r="F167" s="58">
        <v>250</v>
      </c>
      <c r="G167" s="58">
        <v>100</v>
      </c>
      <c r="H167" s="58"/>
      <c r="I167" s="106">
        <f>L167*4.13616</f>
        <v>10.340400000000001</v>
      </c>
      <c r="J167" s="106">
        <f>I167*16/100</f>
        <v>1.6544640000000002</v>
      </c>
      <c r="K167" s="100">
        <f t="shared" ref="K167:K168" si="39">J167/0.0019</f>
        <v>870.77052631578954</v>
      </c>
      <c r="L167" s="58">
        <v>2.5</v>
      </c>
      <c r="M167" s="60">
        <v>22.130551000000001</v>
      </c>
      <c r="N167" s="60">
        <v>82.958125999999993</v>
      </c>
      <c r="O167" s="58">
        <v>1</v>
      </c>
    </row>
    <row r="168" spans="2:15" ht="15" customHeight="1">
      <c r="B168" s="58">
        <v>92</v>
      </c>
      <c r="C168" s="64" t="s">
        <v>95</v>
      </c>
      <c r="D168" s="59" t="s">
        <v>88</v>
      </c>
      <c r="E168" s="58">
        <v>1</v>
      </c>
      <c r="F168" s="58">
        <v>250</v>
      </c>
      <c r="G168" s="58">
        <v>100</v>
      </c>
      <c r="H168" s="58"/>
      <c r="I168" s="106">
        <f>L168*4.13616</f>
        <v>10.340400000000001</v>
      </c>
      <c r="J168" s="106">
        <f>I168*16/100</f>
        <v>1.6544640000000002</v>
      </c>
      <c r="K168" s="100">
        <f t="shared" si="39"/>
        <v>870.77052631578954</v>
      </c>
      <c r="L168" s="58">
        <v>2.5</v>
      </c>
      <c r="M168" s="60">
        <v>22.132791000000001</v>
      </c>
      <c r="N168" s="60">
        <v>82.955813000000006</v>
      </c>
      <c r="O168" s="58">
        <v>1</v>
      </c>
    </row>
    <row r="169" spans="2:15" ht="15" customHeight="1">
      <c r="B169" s="58">
        <v>93</v>
      </c>
      <c r="C169" s="64" t="s">
        <v>183</v>
      </c>
      <c r="D169" s="59" t="s">
        <v>88</v>
      </c>
      <c r="E169" s="58">
        <v>1</v>
      </c>
      <c r="F169" s="58">
        <v>1000</v>
      </c>
      <c r="G169" s="58">
        <v>3</v>
      </c>
      <c r="H169" s="58">
        <v>1.5</v>
      </c>
      <c r="I169" s="58">
        <v>10</v>
      </c>
      <c r="J169" s="58">
        <f>I169*0.95</f>
        <v>9.5</v>
      </c>
      <c r="K169" s="58">
        <f>J169/0.0019</f>
        <v>5000</v>
      </c>
      <c r="L169" s="99">
        <v>15</v>
      </c>
      <c r="M169" s="60">
        <v>22.131779999999999</v>
      </c>
      <c r="N169" s="60">
        <v>82.956050000000005</v>
      </c>
      <c r="O169" s="58">
        <v>1</v>
      </c>
    </row>
    <row r="170" spans="2:15" ht="15" customHeight="1">
      <c r="B170" s="58">
        <v>94</v>
      </c>
      <c r="C170" s="64" t="s">
        <v>94</v>
      </c>
      <c r="D170" s="59" t="s">
        <v>88</v>
      </c>
      <c r="E170" s="59">
        <v>1</v>
      </c>
      <c r="F170" s="59">
        <v>4</v>
      </c>
      <c r="G170" s="59">
        <v>1.5</v>
      </c>
      <c r="H170" s="59">
        <v>1</v>
      </c>
      <c r="I170" s="105">
        <v>0.12</v>
      </c>
      <c r="J170" s="105">
        <f>I170*0.23</f>
        <v>2.76E-2</v>
      </c>
      <c r="K170" s="98">
        <f>J170/0.0019</f>
        <v>14.526315789473683</v>
      </c>
      <c r="L170" s="99"/>
      <c r="M170" s="60">
        <v>22.127313000000001</v>
      </c>
      <c r="N170" s="60">
        <v>82.957160000000002</v>
      </c>
      <c r="O170" s="58">
        <v>1</v>
      </c>
    </row>
    <row r="171" spans="2:15" ht="15" customHeight="1">
      <c r="B171" s="58">
        <v>95</v>
      </c>
      <c r="C171" s="64" t="s">
        <v>94</v>
      </c>
      <c r="D171" s="59" t="s">
        <v>88</v>
      </c>
      <c r="E171" s="59">
        <v>1</v>
      </c>
      <c r="F171" s="59">
        <v>4</v>
      </c>
      <c r="G171" s="59">
        <v>1.5</v>
      </c>
      <c r="H171" s="59">
        <v>1</v>
      </c>
      <c r="I171" s="105">
        <v>0.12</v>
      </c>
      <c r="J171" s="105">
        <f>I171*0.23</f>
        <v>2.76E-2</v>
      </c>
      <c r="K171" s="98">
        <f>J171/0.0019</f>
        <v>14.526315789473683</v>
      </c>
      <c r="L171" s="99"/>
      <c r="M171" s="60">
        <v>22.127791999999999</v>
      </c>
      <c r="N171" s="60">
        <v>82.957232000000005</v>
      </c>
      <c r="O171" s="58">
        <v>1</v>
      </c>
    </row>
    <row r="172" spans="2:15" ht="15" customHeight="1">
      <c r="B172" s="58">
        <v>96</v>
      </c>
      <c r="C172" s="64" t="s">
        <v>94</v>
      </c>
      <c r="D172" s="59" t="s">
        <v>88</v>
      </c>
      <c r="E172" s="59">
        <v>1</v>
      </c>
      <c r="F172" s="59">
        <v>4</v>
      </c>
      <c r="G172" s="59">
        <v>1.5</v>
      </c>
      <c r="H172" s="59">
        <v>1</v>
      </c>
      <c r="I172" s="105">
        <v>0.12</v>
      </c>
      <c r="J172" s="105">
        <f>I172*0.23</f>
        <v>2.76E-2</v>
      </c>
      <c r="K172" s="98">
        <f>J172/0.0019</f>
        <v>14.526315789473683</v>
      </c>
      <c r="L172" s="99"/>
      <c r="M172" s="60">
        <v>22.127607999999999</v>
      </c>
      <c r="N172" s="60">
        <v>82.956536</v>
      </c>
      <c r="O172" s="58">
        <v>1</v>
      </c>
    </row>
    <row r="173" spans="2:15" ht="15" customHeight="1">
      <c r="B173" s="58">
        <v>97</v>
      </c>
      <c r="C173" s="64" t="s">
        <v>94</v>
      </c>
      <c r="D173" s="59" t="s">
        <v>88</v>
      </c>
      <c r="E173" s="59">
        <v>1</v>
      </c>
      <c r="F173" s="59">
        <v>4</v>
      </c>
      <c r="G173" s="59">
        <v>1.5</v>
      </c>
      <c r="H173" s="59">
        <v>1</v>
      </c>
      <c r="I173" s="105">
        <v>0.12</v>
      </c>
      <c r="J173" s="105">
        <f>I173*0.23</f>
        <v>2.76E-2</v>
      </c>
      <c r="K173" s="98">
        <f>J173/0.0019</f>
        <v>14.526315789473683</v>
      </c>
      <c r="L173" s="99"/>
      <c r="M173" s="60">
        <v>22.127417999999999</v>
      </c>
      <c r="N173" s="60">
        <v>82.956712999999993</v>
      </c>
      <c r="O173" s="58">
        <v>1</v>
      </c>
    </row>
    <row r="174" spans="2:15" ht="15" customHeight="1">
      <c r="B174" s="58">
        <v>98</v>
      </c>
      <c r="C174" s="64" t="s">
        <v>94</v>
      </c>
      <c r="D174" s="59" t="s">
        <v>88</v>
      </c>
      <c r="E174" s="59">
        <v>1</v>
      </c>
      <c r="F174" s="59">
        <v>4</v>
      </c>
      <c r="G174" s="59">
        <v>1.5</v>
      </c>
      <c r="H174" s="59">
        <v>1</v>
      </c>
      <c r="I174" s="105">
        <v>0.12</v>
      </c>
      <c r="J174" s="105">
        <f>I174*0.23</f>
        <v>2.76E-2</v>
      </c>
      <c r="K174" s="98">
        <f>J174/0.0019</f>
        <v>14.526315789473683</v>
      </c>
      <c r="L174" s="99"/>
      <c r="M174" s="60">
        <v>22.127129</v>
      </c>
      <c r="N174" s="60">
        <v>82.956168000000005</v>
      </c>
      <c r="O174" s="58">
        <v>1</v>
      </c>
    </row>
    <row r="175" spans="2:15" ht="15" customHeight="1">
      <c r="B175" s="58">
        <v>99</v>
      </c>
      <c r="C175" s="64" t="s">
        <v>94</v>
      </c>
      <c r="D175" s="59" t="s">
        <v>88</v>
      </c>
      <c r="E175" s="59">
        <v>1</v>
      </c>
      <c r="F175" s="59">
        <v>4</v>
      </c>
      <c r="G175" s="59">
        <v>1.5</v>
      </c>
      <c r="H175" s="59">
        <v>1</v>
      </c>
      <c r="I175" s="105">
        <v>0.12</v>
      </c>
      <c r="J175" s="105">
        <f>I175*0.23</f>
        <v>2.76E-2</v>
      </c>
      <c r="K175" s="98">
        <f>J175/0.0019</f>
        <v>14.526315789473683</v>
      </c>
      <c r="L175" s="99"/>
      <c r="M175" s="60">
        <v>22.127254000000001</v>
      </c>
      <c r="N175" s="60">
        <v>82.956909999999993</v>
      </c>
      <c r="O175" s="58">
        <v>1</v>
      </c>
    </row>
    <row r="176" spans="2:15" ht="15" customHeight="1">
      <c r="B176" s="58">
        <v>100</v>
      </c>
      <c r="C176" s="64" t="s">
        <v>100</v>
      </c>
      <c r="D176" s="59" t="s">
        <v>88</v>
      </c>
      <c r="E176" s="58">
        <v>1</v>
      </c>
      <c r="F176" s="108">
        <v>7</v>
      </c>
      <c r="G176" s="108" t="s">
        <v>259</v>
      </c>
      <c r="H176" s="108">
        <v>1</v>
      </c>
      <c r="I176" s="58">
        <v>3.9829999999999997E-2</v>
      </c>
      <c r="J176" s="58">
        <v>3.7830000000000003E-2</v>
      </c>
      <c r="K176" s="58">
        <f>J176/0.0019</f>
        <v>19.910526315789475</v>
      </c>
      <c r="L176" s="58">
        <v>0.5</v>
      </c>
      <c r="M176" s="60">
        <v>22.133478</v>
      </c>
      <c r="N176" s="60">
        <v>82.943095999999997</v>
      </c>
      <c r="O176" s="58">
        <v>1</v>
      </c>
    </row>
    <row r="177" spans="2:15" ht="15" customHeight="1">
      <c r="B177" s="58">
        <v>101</v>
      </c>
      <c r="C177" s="64" t="s">
        <v>100</v>
      </c>
      <c r="D177" s="59" t="s">
        <v>88</v>
      </c>
      <c r="E177" s="58">
        <v>1</v>
      </c>
      <c r="F177" s="108">
        <v>7</v>
      </c>
      <c r="G177" s="108" t="s">
        <v>259</v>
      </c>
      <c r="H177" s="108">
        <v>1</v>
      </c>
      <c r="I177" s="58">
        <v>3.9829999999999997E-2</v>
      </c>
      <c r="J177" s="58">
        <v>3.7830000000000003E-2</v>
      </c>
      <c r="K177" s="58">
        <f>J177/0.0019</f>
        <v>19.910526315789475</v>
      </c>
      <c r="L177" s="58">
        <v>0.5</v>
      </c>
      <c r="M177" s="60">
        <v>22.133675</v>
      </c>
      <c r="N177" s="60">
        <v>82.943368000000007</v>
      </c>
      <c r="O177" s="58">
        <v>1</v>
      </c>
    </row>
    <row r="178" spans="2:15" ht="15" customHeight="1">
      <c r="B178" s="58">
        <v>102</v>
      </c>
      <c r="C178" s="64" t="s">
        <v>100</v>
      </c>
      <c r="D178" s="59" t="s">
        <v>88</v>
      </c>
      <c r="E178" s="58">
        <v>1</v>
      </c>
      <c r="F178" s="108">
        <v>7</v>
      </c>
      <c r="G178" s="108" t="s">
        <v>259</v>
      </c>
      <c r="H178" s="108">
        <v>1</v>
      </c>
      <c r="I178" s="58">
        <v>3.9829999999999997E-2</v>
      </c>
      <c r="J178" s="58">
        <v>3.7830000000000003E-2</v>
      </c>
      <c r="K178" s="58">
        <f>J178/0.0019</f>
        <v>19.910526315789475</v>
      </c>
      <c r="L178" s="58">
        <v>0.5</v>
      </c>
      <c r="M178" s="60">
        <v>22.133754</v>
      </c>
      <c r="N178" s="60">
        <v>82.943730000000002</v>
      </c>
      <c r="O178" s="58">
        <v>1</v>
      </c>
    </row>
    <row r="179" spans="2:15" ht="15" customHeight="1">
      <c r="B179" s="58">
        <v>103</v>
      </c>
      <c r="C179" s="64" t="s">
        <v>100</v>
      </c>
      <c r="D179" s="59" t="s">
        <v>88</v>
      </c>
      <c r="E179" s="58">
        <v>1</v>
      </c>
      <c r="F179" s="108">
        <v>7</v>
      </c>
      <c r="G179" s="108" t="s">
        <v>259</v>
      </c>
      <c r="H179" s="108">
        <v>1</v>
      </c>
      <c r="I179" s="58">
        <v>3.9829999999999997E-2</v>
      </c>
      <c r="J179" s="58">
        <v>3.7830000000000003E-2</v>
      </c>
      <c r="K179" s="58">
        <f>J179/0.0019</f>
        <v>19.910526315789475</v>
      </c>
      <c r="L179" s="58">
        <v>0.5</v>
      </c>
      <c r="M179" s="60">
        <v>22.133537</v>
      </c>
      <c r="N179" s="60">
        <v>82.943551999999997</v>
      </c>
      <c r="O179" s="58">
        <v>1</v>
      </c>
    </row>
    <row r="180" spans="2:15" ht="15" customHeight="1">
      <c r="B180" s="58">
        <v>104</v>
      </c>
      <c r="C180" s="64" t="s">
        <v>100</v>
      </c>
      <c r="D180" s="59" t="s">
        <v>88</v>
      </c>
      <c r="E180" s="58">
        <v>1</v>
      </c>
      <c r="F180" s="108">
        <v>7</v>
      </c>
      <c r="G180" s="108" t="s">
        <v>259</v>
      </c>
      <c r="H180" s="108">
        <v>1</v>
      </c>
      <c r="I180" s="58">
        <v>3.9829999999999997E-2</v>
      </c>
      <c r="J180" s="58">
        <v>3.7830000000000003E-2</v>
      </c>
      <c r="K180" s="58">
        <f>J180/0.0019</f>
        <v>19.910526315789475</v>
      </c>
      <c r="L180" s="58">
        <v>0.5</v>
      </c>
      <c r="M180" s="60">
        <v>22.133918000000001</v>
      </c>
      <c r="N180" s="60">
        <v>82.943929999999995</v>
      </c>
      <c r="O180" s="58">
        <v>1</v>
      </c>
    </row>
    <row r="181" spans="2:15" ht="15" customHeight="1">
      <c r="B181" s="58">
        <v>105</v>
      </c>
      <c r="C181" s="64" t="s">
        <v>100</v>
      </c>
      <c r="D181" s="59" t="s">
        <v>88</v>
      </c>
      <c r="E181" s="58">
        <v>1</v>
      </c>
      <c r="F181" s="108">
        <v>7</v>
      </c>
      <c r="G181" s="108" t="s">
        <v>259</v>
      </c>
      <c r="H181" s="108">
        <v>1</v>
      </c>
      <c r="I181" s="58">
        <v>3.9829999999999997E-2</v>
      </c>
      <c r="J181" s="58">
        <v>3.7830000000000003E-2</v>
      </c>
      <c r="K181" s="58">
        <f>J181/0.0019</f>
        <v>19.910526315789475</v>
      </c>
      <c r="L181" s="58">
        <v>0.5</v>
      </c>
      <c r="M181" s="60">
        <v>22.133717000000001</v>
      </c>
      <c r="N181" s="60">
        <v>82.943935999999994</v>
      </c>
      <c r="O181" s="58">
        <v>1</v>
      </c>
    </row>
    <row r="182" spans="2:15" ht="15" customHeight="1">
      <c r="B182" s="58">
        <v>106</v>
      </c>
      <c r="C182" s="64" t="s">
        <v>100</v>
      </c>
      <c r="D182" s="59" t="s">
        <v>88</v>
      </c>
      <c r="E182" s="58">
        <v>1</v>
      </c>
      <c r="F182" s="108">
        <v>7</v>
      </c>
      <c r="G182" s="108" t="s">
        <v>259</v>
      </c>
      <c r="H182" s="108">
        <v>1</v>
      </c>
      <c r="I182" s="58">
        <v>3.9829999999999997E-2</v>
      </c>
      <c r="J182" s="58">
        <v>3.7830000000000003E-2</v>
      </c>
      <c r="K182" s="58">
        <f>J182/0.0019</f>
        <v>19.910526315789475</v>
      </c>
      <c r="L182" s="58">
        <v>0.5</v>
      </c>
      <c r="M182" s="60">
        <v>22.133488</v>
      </c>
      <c r="N182" s="60">
        <v>82.944051000000002</v>
      </c>
      <c r="O182" s="58">
        <v>1</v>
      </c>
    </row>
    <row r="183" spans="2:15" ht="15" customHeight="1">
      <c r="B183" s="58">
        <v>107</v>
      </c>
      <c r="C183" s="64" t="s">
        <v>100</v>
      </c>
      <c r="D183" s="59" t="s">
        <v>88</v>
      </c>
      <c r="E183" s="58">
        <v>1</v>
      </c>
      <c r="F183" s="108">
        <v>7</v>
      </c>
      <c r="G183" s="108" t="s">
        <v>259</v>
      </c>
      <c r="H183" s="108">
        <v>1</v>
      </c>
      <c r="I183" s="58">
        <v>3.9829999999999997E-2</v>
      </c>
      <c r="J183" s="58">
        <v>3.7830000000000003E-2</v>
      </c>
      <c r="K183" s="58">
        <f>J183/0.0019</f>
        <v>19.910526315789475</v>
      </c>
      <c r="L183" s="58">
        <v>0.5</v>
      </c>
      <c r="M183" s="60">
        <v>22.133714000000001</v>
      </c>
      <c r="N183" s="60">
        <v>82.944180000000003</v>
      </c>
      <c r="O183" s="58">
        <v>1</v>
      </c>
    </row>
    <row r="184" spans="2:15" ht="15" customHeight="1">
      <c r="B184" s="58">
        <v>108</v>
      </c>
      <c r="C184" s="64" t="s">
        <v>100</v>
      </c>
      <c r="D184" s="59" t="s">
        <v>88</v>
      </c>
      <c r="E184" s="58">
        <v>1</v>
      </c>
      <c r="F184" s="108">
        <v>7</v>
      </c>
      <c r="G184" s="108" t="s">
        <v>259</v>
      </c>
      <c r="H184" s="108">
        <v>1</v>
      </c>
      <c r="I184" s="58">
        <v>3.9829999999999997E-2</v>
      </c>
      <c r="J184" s="58">
        <v>3.7830000000000003E-2</v>
      </c>
      <c r="K184" s="58">
        <f>J184/0.0019</f>
        <v>19.910526315789475</v>
      </c>
      <c r="L184" s="58">
        <v>0.5</v>
      </c>
      <c r="M184" s="60">
        <v>22.133931</v>
      </c>
      <c r="N184" s="60">
        <v>82.944393000000005</v>
      </c>
      <c r="O184" s="58">
        <v>1</v>
      </c>
    </row>
    <row r="185" spans="2:15" ht="15" customHeight="1">
      <c r="B185" s="58">
        <v>109</v>
      </c>
      <c r="C185" s="64" t="s">
        <v>100</v>
      </c>
      <c r="D185" s="59" t="s">
        <v>88</v>
      </c>
      <c r="E185" s="58">
        <v>1</v>
      </c>
      <c r="F185" s="108">
        <v>7</v>
      </c>
      <c r="G185" s="108" t="s">
        <v>259</v>
      </c>
      <c r="H185" s="108">
        <v>1</v>
      </c>
      <c r="I185" s="58">
        <v>3.9829999999999997E-2</v>
      </c>
      <c r="J185" s="58">
        <v>3.7830000000000003E-2</v>
      </c>
      <c r="K185" s="58">
        <f>J185/0.0019</f>
        <v>19.910526315789475</v>
      </c>
      <c r="L185" s="58">
        <v>0.5</v>
      </c>
      <c r="M185" s="60">
        <v>22.133980000000001</v>
      </c>
      <c r="N185" s="60">
        <v>82.944221999999996</v>
      </c>
      <c r="O185" s="58">
        <v>1</v>
      </c>
    </row>
    <row r="186" spans="2:15" ht="15" customHeight="1">
      <c r="B186" s="58">
        <v>110</v>
      </c>
      <c r="C186" s="64" t="s">
        <v>100</v>
      </c>
      <c r="D186" s="59" t="s">
        <v>88</v>
      </c>
      <c r="E186" s="58">
        <v>1</v>
      </c>
      <c r="F186" s="108">
        <v>7</v>
      </c>
      <c r="G186" s="108" t="s">
        <v>259</v>
      </c>
      <c r="H186" s="108">
        <v>1</v>
      </c>
      <c r="I186" s="58">
        <v>3.9829999999999997E-2</v>
      </c>
      <c r="J186" s="58">
        <v>3.7830000000000003E-2</v>
      </c>
      <c r="K186" s="58">
        <f>J186/0.0019</f>
        <v>19.910526315789475</v>
      </c>
      <c r="L186" s="58">
        <v>0.5</v>
      </c>
      <c r="M186" s="60">
        <v>22.133517000000001</v>
      </c>
      <c r="N186" s="60">
        <v>82.944354000000004</v>
      </c>
      <c r="O186" s="58">
        <v>1</v>
      </c>
    </row>
    <row r="187" spans="2:15" ht="15" customHeight="1">
      <c r="B187" s="58">
        <v>111</v>
      </c>
      <c r="C187" s="64" t="s">
        <v>100</v>
      </c>
      <c r="D187" s="59" t="s">
        <v>88</v>
      </c>
      <c r="E187" s="58">
        <v>1</v>
      </c>
      <c r="F187" s="108">
        <v>7</v>
      </c>
      <c r="G187" s="108" t="s">
        <v>259</v>
      </c>
      <c r="H187" s="108">
        <v>1</v>
      </c>
      <c r="I187" s="58">
        <v>3.9829999999999997E-2</v>
      </c>
      <c r="J187" s="58">
        <v>3.7830000000000003E-2</v>
      </c>
      <c r="K187" s="58">
        <f>J187/0.0019</f>
        <v>19.910526315789475</v>
      </c>
      <c r="L187" s="58">
        <v>0.5</v>
      </c>
      <c r="M187" s="60">
        <v>22.133687999999999</v>
      </c>
      <c r="N187" s="60">
        <v>82.944370000000006</v>
      </c>
      <c r="O187" s="58">
        <v>1</v>
      </c>
    </row>
    <row r="188" spans="2:15" ht="15" customHeight="1">
      <c r="B188" s="58">
        <v>112</v>
      </c>
      <c r="C188" s="64" t="s">
        <v>100</v>
      </c>
      <c r="D188" s="59" t="s">
        <v>88</v>
      </c>
      <c r="E188" s="58">
        <v>1</v>
      </c>
      <c r="F188" s="108">
        <v>7</v>
      </c>
      <c r="G188" s="108" t="s">
        <v>259</v>
      </c>
      <c r="H188" s="108">
        <v>1</v>
      </c>
      <c r="I188" s="58">
        <v>3.9829999999999997E-2</v>
      </c>
      <c r="J188" s="58">
        <v>3.7830000000000003E-2</v>
      </c>
      <c r="K188" s="58">
        <f>J188/0.0019</f>
        <v>19.910526315789475</v>
      </c>
      <c r="L188" s="58">
        <v>0.5</v>
      </c>
      <c r="M188" s="60">
        <v>22.134049000000001</v>
      </c>
      <c r="N188" s="60">
        <v>82.94462</v>
      </c>
      <c r="O188" s="58">
        <v>1</v>
      </c>
    </row>
    <row r="189" spans="2:15" ht="15" customHeight="1">
      <c r="B189" s="58">
        <v>113</v>
      </c>
      <c r="C189" s="64" t="s">
        <v>100</v>
      </c>
      <c r="D189" s="59" t="s">
        <v>88</v>
      </c>
      <c r="E189" s="58">
        <v>1</v>
      </c>
      <c r="F189" s="108">
        <v>7</v>
      </c>
      <c r="G189" s="108" t="s">
        <v>259</v>
      </c>
      <c r="H189" s="108">
        <v>1</v>
      </c>
      <c r="I189" s="58">
        <v>3.9829999999999997E-2</v>
      </c>
      <c r="J189" s="58">
        <v>3.7830000000000003E-2</v>
      </c>
      <c r="K189" s="58">
        <f>J189/0.0019</f>
        <v>19.910526315789475</v>
      </c>
      <c r="L189" s="58">
        <v>0.5</v>
      </c>
      <c r="M189" s="60">
        <v>22.133783000000001</v>
      </c>
      <c r="N189" s="60">
        <v>82.944511000000006</v>
      </c>
      <c r="O189" s="58">
        <v>1</v>
      </c>
    </row>
    <row r="190" spans="2:15" ht="15" customHeight="1">
      <c r="B190" s="58">
        <v>114</v>
      </c>
      <c r="C190" s="64" t="s">
        <v>100</v>
      </c>
      <c r="D190" s="59" t="s">
        <v>88</v>
      </c>
      <c r="E190" s="58">
        <v>1</v>
      </c>
      <c r="F190" s="108">
        <v>7</v>
      </c>
      <c r="G190" s="108" t="s">
        <v>259</v>
      </c>
      <c r="H190" s="108">
        <v>1</v>
      </c>
      <c r="I190" s="58">
        <v>3.9829999999999997E-2</v>
      </c>
      <c r="J190" s="58">
        <v>3.7830000000000003E-2</v>
      </c>
      <c r="K190" s="58">
        <f>J190/0.0019</f>
        <v>19.910526315789475</v>
      </c>
      <c r="L190" s="58">
        <v>0.5</v>
      </c>
      <c r="M190" s="60">
        <v>22.133382000000001</v>
      </c>
      <c r="N190" s="60">
        <v>82.944372999999999</v>
      </c>
      <c r="O190" s="58">
        <v>1</v>
      </c>
    </row>
    <row r="191" spans="2:15" ht="15" customHeight="1">
      <c r="B191" s="58">
        <v>115</v>
      </c>
      <c r="C191" s="64" t="s">
        <v>100</v>
      </c>
      <c r="D191" s="59" t="s">
        <v>88</v>
      </c>
      <c r="E191" s="58">
        <v>1</v>
      </c>
      <c r="F191" s="108">
        <v>7</v>
      </c>
      <c r="G191" s="108" t="s">
        <v>259</v>
      </c>
      <c r="H191" s="108">
        <v>1</v>
      </c>
      <c r="I191" s="58">
        <v>3.9829999999999997E-2</v>
      </c>
      <c r="J191" s="58">
        <v>3.7830000000000003E-2</v>
      </c>
      <c r="K191" s="58">
        <f>J191/0.0019</f>
        <v>19.910526315789475</v>
      </c>
      <c r="L191" s="58">
        <v>0.5</v>
      </c>
      <c r="M191" s="60">
        <v>22.133845999999998</v>
      </c>
      <c r="N191" s="60">
        <v>82.943365</v>
      </c>
      <c r="O191" s="58">
        <v>1</v>
      </c>
    </row>
    <row r="192" spans="2:15" ht="15" customHeight="1">
      <c r="B192" s="58">
        <v>116</v>
      </c>
      <c r="C192" s="64" t="s">
        <v>100</v>
      </c>
      <c r="D192" s="59" t="s">
        <v>88</v>
      </c>
      <c r="E192" s="58">
        <v>1</v>
      </c>
      <c r="F192" s="108">
        <v>7</v>
      </c>
      <c r="G192" s="108" t="s">
        <v>259</v>
      </c>
      <c r="H192" s="108">
        <v>1</v>
      </c>
      <c r="I192" s="58">
        <v>3.9829999999999997E-2</v>
      </c>
      <c r="J192" s="58">
        <v>3.7830000000000003E-2</v>
      </c>
      <c r="K192" s="58">
        <f>J192/0.0019</f>
        <v>19.910526315789475</v>
      </c>
      <c r="L192" s="58">
        <v>0.5</v>
      </c>
      <c r="M192" s="60">
        <v>22.133970000000001</v>
      </c>
      <c r="N192" s="60">
        <v>82.943657000000002</v>
      </c>
      <c r="O192" s="58">
        <v>1</v>
      </c>
    </row>
    <row r="193" spans="2:15" ht="15" customHeight="1">
      <c r="B193" s="58">
        <v>117</v>
      </c>
      <c r="C193" s="64" t="s">
        <v>100</v>
      </c>
      <c r="D193" s="59" t="s">
        <v>88</v>
      </c>
      <c r="E193" s="58">
        <v>1</v>
      </c>
      <c r="F193" s="108">
        <v>7</v>
      </c>
      <c r="G193" s="108" t="s">
        <v>259</v>
      </c>
      <c r="H193" s="108">
        <v>1</v>
      </c>
      <c r="I193" s="58">
        <v>3.9829999999999997E-2</v>
      </c>
      <c r="J193" s="58">
        <v>3.7830000000000003E-2</v>
      </c>
      <c r="K193" s="58">
        <f>J193/0.0019</f>
        <v>19.910526315789475</v>
      </c>
      <c r="L193" s="58">
        <v>0.5</v>
      </c>
      <c r="M193" s="60">
        <v>22.133987000000001</v>
      </c>
      <c r="N193" s="60">
        <v>82.944794000000002</v>
      </c>
      <c r="O193" s="58">
        <v>1</v>
      </c>
    </row>
    <row r="194" spans="2:15" ht="15" customHeight="1">
      <c r="B194" s="58">
        <v>118</v>
      </c>
      <c r="C194" s="64" t="s">
        <v>100</v>
      </c>
      <c r="D194" s="59" t="s">
        <v>88</v>
      </c>
      <c r="E194" s="58">
        <v>1</v>
      </c>
      <c r="F194" s="108">
        <v>7</v>
      </c>
      <c r="G194" s="108" t="s">
        <v>259</v>
      </c>
      <c r="H194" s="108">
        <v>1</v>
      </c>
      <c r="I194" s="58">
        <v>3.9829999999999997E-2</v>
      </c>
      <c r="J194" s="58">
        <v>3.7830000000000003E-2</v>
      </c>
      <c r="K194" s="58">
        <f>J194/0.0019</f>
        <v>19.910526315789475</v>
      </c>
      <c r="L194" s="58">
        <v>0.5</v>
      </c>
      <c r="M194" s="60">
        <v>22.133690999999999</v>
      </c>
      <c r="N194" s="60">
        <v>82.944843000000006</v>
      </c>
      <c r="O194" s="58">
        <v>1</v>
      </c>
    </row>
    <row r="195" spans="2:15" ht="15" customHeight="1">
      <c r="B195" s="58">
        <v>119</v>
      </c>
      <c r="C195" s="64" t="s">
        <v>100</v>
      </c>
      <c r="D195" s="59" t="s">
        <v>88</v>
      </c>
      <c r="E195" s="58">
        <v>1</v>
      </c>
      <c r="F195" s="108">
        <v>7</v>
      </c>
      <c r="G195" s="108" t="s">
        <v>259</v>
      </c>
      <c r="H195" s="108">
        <v>1</v>
      </c>
      <c r="I195" s="58">
        <v>3.9829999999999997E-2</v>
      </c>
      <c r="J195" s="58">
        <v>3.7830000000000003E-2</v>
      </c>
      <c r="K195" s="58">
        <f>J195/0.0019</f>
        <v>19.910526315789475</v>
      </c>
      <c r="L195" s="58">
        <v>0.5</v>
      </c>
      <c r="M195" s="60">
        <v>22.133455000000001</v>
      </c>
      <c r="N195" s="60">
        <v>82.944607000000005</v>
      </c>
      <c r="O195" s="58">
        <v>1</v>
      </c>
    </row>
    <row r="196" spans="2:15" ht="15" customHeight="1">
      <c r="B196" s="58">
        <v>120</v>
      </c>
      <c r="C196" s="64" t="s">
        <v>99</v>
      </c>
      <c r="D196" s="59" t="s">
        <v>88</v>
      </c>
      <c r="E196" s="58">
        <v>1</v>
      </c>
      <c r="F196" s="58">
        <v>5</v>
      </c>
      <c r="G196" s="58">
        <v>0.5</v>
      </c>
      <c r="H196" s="58">
        <v>1</v>
      </c>
      <c r="I196" s="58">
        <v>1.384E-2</v>
      </c>
      <c r="J196" s="58">
        <v>1.047E-2</v>
      </c>
      <c r="K196" s="100">
        <f>J196/0.0019</f>
        <v>5.5105263157894742</v>
      </c>
      <c r="L196" s="109">
        <v>0.5</v>
      </c>
      <c r="M196" s="60">
        <v>22.131775999999999</v>
      </c>
      <c r="N196" s="60">
        <v>82.941603999999998</v>
      </c>
      <c r="O196" s="58">
        <v>1</v>
      </c>
    </row>
    <row r="197" spans="2:15" ht="15" customHeight="1">
      <c r="B197" s="58">
        <v>121</v>
      </c>
      <c r="C197" s="64" t="s">
        <v>99</v>
      </c>
      <c r="D197" s="59" t="s">
        <v>88</v>
      </c>
      <c r="E197" s="58">
        <v>1</v>
      </c>
      <c r="F197" s="58">
        <v>5</v>
      </c>
      <c r="G197" s="58">
        <v>0.5</v>
      </c>
      <c r="H197" s="58">
        <v>1</v>
      </c>
      <c r="I197" s="58">
        <v>1.384E-2</v>
      </c>
      <c r="J197" s="58">
        <v>1.047E-2</v>
      </c>
      <c r="K197" s="100">
        <f>J197/0.0019</f>
        <v>5.5105263157894742</v>
      </c>
      <c r="L197" s="109">
        <v>0.5</v>
      </c>
      <c r="M197" s="60">
        <v>22.131556</v>
      </c>
      <c r="N197" s="60">
        <v>82.941682999999998</v>
      </c>
      <c r="O197" s="58">
        <v>1</v>
      </c>
    </row>
    <row r="198" spans="2:15" ht="15" customHeight="1">
      <c r="B198" s="58">
        <v>122</v>
      </c>
      <c r="C198" s="64" t="s">
        <v>99</v>
      </c>
      <c r="D198" s="59" t="s">
        <v>88</v>
      </c>
      <c r="E198" s="58">
        <v>1</v>
      </c>
      <c r="F198" s="58">
        <v>5</v>
      </c>
      <c r="G198" s="58">
        <v>0.5</v>
      </c>
      <c r="H198" s="58">
        <v>1</v>
      </c>
      <c r="I198" s="58">
        <v>1.384E-2</v>
      </c>
      <c r="J198" s="58">
        <v>1.047E-2</v>
      </c>
      <c r="K198" s="100">
        <f>J198/0.0019</f>
        <v>5.5105263157894742</v>
      </c>
      <c r="L198" s="109">
        <v>0.5</v>
      </c>
      <c r="M198" s="60">
        <v>22.131343000000001</v>
      </c>
      <c r="N198" s="60">
        <v>82.941338000000002</v>
      </c>
      <c r="O198" s="58">
        <v>1</v>
      </c>
    </row>
    <row r="199" spans="2:15" ht="15" customHeight="1">
      <c r="B199" s="58">
        <v>123</v>
      </c>
      <c r="C199" s="64" t="s">
        <v>99</v>
      </c>
      <c r="D199" s="59" t="s">
        <v>88</v>
      </c>
      <c r="E199" s="58">
        <v>1</v>
      </c>
      <c r="F199" s="58">
        <v>5</v>
      </c>
      <c r="G199" s="58">
        <v>0.5</v>
      </c>
      <c r="H199" s="58">
        <v>1</v>
      </c>
      <c r="I199" s="58">
        <v>1.384E-2</v>
      </c>
      <c r="J199" s="58">
        <v>1.047E-2</v>
      </c>
      <c r="K199" s="100">
        <f>J199/0.0019</f>
        <v>5.5105263157894742</v>
      </c>
      <c r="L199" s="109">
        <v>0.5</v>
      </c>
      <c r="M199" s="60">
        <v>22.131888</v>
      </c>
      <c r="N199" s="60">
        <v>82.942087000000001</v>
      </c>
      <c r="O199" s="58">
        <v>1</v>
      </c>
    </row>
    <row r="200" spans="2:15" ht="15" customHeight="1">
      <c r="B200" s="58">
        <v>124</v>
      </c>
      <c r="C200" s="64" t="s">
        <v>99</v>
      </c>
      <c r="D200" s="59" t="s">
        <v>88</v>
      </c>
      <c r="E200" s="58">
        <v>1</v>
      </c>
      <c r="F200" s="58">
        <v>5</v>
      </c>
      <c r="G200" s="58">
        <v>0.5</v>
      </c>
      <c r="H200" s="58">
        <v>1</v>
      </c>
      <c r="I200" s="58">
        <v>1.384E-2</v>
      </c>
      <c r="J200" s="58">
        <v>1.047E-2</v>
      </c>
      <c r="K200" s="100">
        <f>J200/0.0019</f>
        <v>5.5105263157894742</v>
      </c>
      <c r="L200" s="109">
        <v>0.5</v>
      </c>
      <c r="M200" s="60">
        <v>22.131582999999999</v>
      </c>
      <c r="N200" s="60">
        <v>82.942068000000006</v>
      </c>
      <c r="O200" s="58">
        <v>1</v>
      </c>
    </row>
    <row r="201" spans="2:15" ht="15" customHeight="1">
      <c r="B201" s="58">
        <v>125</v>
      </c>
      <c r="C201" s="64" t="s">
        <v>99</v>
      </c>
      <c r="D201" s="59" t="s">
        <v>88</v>
      </c>
      <c r="E201" s="58">
        <v>1</v>
      </c>
      <c r="F201" s="58">
        <v>5</v>
      </c>
      <c r="G201" s="58">
        <v>0.5</v>
      </c>
      <c r="H201" s="58">
        <v>1</v>
      </c>
      <c r="I201" s="58">
        <v>1.384E-2</v>
      </c>
      <c r="J201" s="58">
        <v>1.047E-2</v>
      </c>
      <c r="K201" s="100">
        <f>J201/0.0019</f>
        <v>5.5105263157894742</v>
      </c>
      <c r="L201" s="109">
        <v>0.5</v>
      </c>
      <c r="M201" s="60">
        <v>22.132097999999999</v>
      </c>
      <c r="N201" s="60">
        <v>82.942398999999995</v>
      </c>
      <c r="O201" s="58">
        <v>1</v>
      </c>
    </row>
    <row r="202" spans="2:15" ht="15" customHeight="1">
      <c r="B202" s="58">
        <v>126</v>
      </c>
      <c r="C202" s="64" t="s">
        <v>99</v>
      </c>
      <c r="D202" s="59" t="s">
        <v>88</v>
      </c>
      <c r="E202" s="58">
        <v>1</v>
      </c>
      <c r="F202" s="58">
        <v>5</v>
      </c>
      <c r="G202" s="58">
        <v>0.5</v>
      </c>
      <c r="H202" s="58">
        <v>1</v>
      </c>
      <c r="I202" s="58">
        <v>1.384E-2</v>
      </c>
      <c r="J202" s="58">
        <v>1.047E-2</v>
      </c>
      <c r="K202" s="100">
        <f>J202/0.0019</f>
        <v>5.5105263157894742</v>
      </c>
      <c r="L202" s="109">
        <v>0.5</v>
      </c>
      <c r="M202" s="60">
        <v>22.130965</v>
      </c>
      <c r="N202" s="60">
        <v>82.941400999999999</v>
      </c>
      <c r="O202" s="58">
        <v>1</v>
      </c>
    </row>
    <row r="203" spans="2:15" ht="15" customHeight="1">
      <c r="B203" s="58">
        <v>127</v>
      </c>
      <c r="C203" s="64" t="s">
        <v>99</v>
      </c>
      <c r="D203" s="59" t="s">
        <v>88</v>
      </c>
      <c r="E203" s="58">
        <v>1</v>
      </c>
      <c r="F203" s="58">
        <v>5</v>
      </c>
      <c r="G203" s="58">
        <v>0.5</v>
      </c>
      <c r="H203" s="58">
        <v>1</v>
      </c>
      <c r="I203" s="58">
        <v>1.384E-2</v>
      </c>
      <c r="J203" s="58">
        <v>1.047E-2</v>
      </c>
      <c r="K203" s="100">
        <f>J203/0.0019</f>
        <v>5.5105263157894742</v>
      </c>
      <c r="L203" s="109">
        <v>0.5</v>
      </c>
      <c r="M203" s="60">
        <v>22.131211</v>
      </c>
      <c r="N203" s="60">
        <v>82.940905000000001</v>
      </c>
      <c r="O203" s="58">
        <v>1</v>
      </c>
    </row>
    <row r="204" spans="2:15" ht="15" customHeight="1">
      <c r="B204" s="58">
        <v>128</v>
      </c>
      <c r="C204" s="64" t="s">
        <v>99</v>
      </c>
      <c r="D204" s="59" t="s">
        <v>88</v>
      </c>
      <c r="E204" s="58">
        <v>1</v>
      </c>
      <c r="F204" s="58">
        <v>5</v>
      </c>
      <c r="G204" s="58">
        <v>0.5</v>
      </c>
      <c r="H204" s="58">
        <v>1</v>
      </c>
      <c r="I204" s="58">
        <v>1.384E-2</v>
      </c>
      <c r="J204" s="58">
        <v>1.047E-2</v>
      </c>
      <c r="K204" s="100">
        <f>J204/0.0019</f>
        <v>5.5105263157894742</v>
      </c>
      <c r="L204" s="109">
        <v>0.5</v>
      </c>
      <c r="M204" s="60">
        <v>22.131671000000001</v>
      </c>
      <c r="N204" s="60">
        <v>82.942500999999993</v>
      </c>
      <c r="O204" s="58">
        <v>1</v>
      </c>
    </row>
    <row r="205" spans="2:15" ht="15" customHeight="1">
      <c r="B205" s="58">
        <v>129</v>
      </c>
      <c r="C205" s="64" t="s">
        <v>99</v>
      </c>
      <c r="D205" s="59" t="s">
        <v>88</v>
      </c>
      <c r="E205" s="58">
        <v>1</v>
      </c>
      <c r="F205" s="58">
        <v>5</v>
      </c>
      <c r="G205" s="58">
        <v>0.5</v>
      </c>
      <c r="H205" s="58">
        <v>1</v>
      </c>
      <c r="I205" s="58">
        <v>1.384E-2</v>
      </c>
      <c r="J205" s="58">
        <v>1.047E-2</v>
      </c>
      <c r="K205" s="100">
        <f>J205/0.0019</f>
        <v>5.5105263157894742</v>
      </c>
      <c r="L205" s="109">
        <v>0.5</v>
      </c>
      <c r="M205" s="60">
        <v>22.132164</v>
      </c>
      <c r="N205" s="60">
        <v>82.942697999999993</v>
      </c>
      <c r="O205" s="58">
        <v>1</v>
      </c>
    </row>
    <row r="206" spans="2:15" ht="15" customHeight="1">
      <c r="B206" s="58">
        <v>130</v>
      </c>
      <c r="C206" s="64" t="s">
        <v>99</v>
      </c>
      <c r="D206" s="59" t="s">
        <v>88</v>
      </c>
      <c r="E206" s="58">
        <v>1</v>
      </c>
      <c r="F206" s="58">
        <v>5</v>
      </c>
      <c r="G206" s="58">
        <v>0.5</v>
      </c>
      <c r="H206" s="58">
        <v>1</v>
      </c>
      <c r="I206" s="58">
        <v>1.384E-2</v>
      </c>
      <c r="J206" s="58">
        <v>1.047E-2</v>
      </c>
      <c r="K206" s="100">
        <f>J206/0.0019</f>
        <v>5.5105263157894742</v>
      </c>
      <c r="L206" s="109">
        <v>0.5</v>
      </c>
      <c r="M206" s="60">
        <v>22.132245999999999</v>
      </c>
      <c r="N206" s="60">
        <v>82.942964000000003</v>
      </c>
      <c r="O206" s="58">
        <v>1</v>
      </c>
    </row>
    <row r="207" spans="2:15" ht="15" customHeight="1">
      <c r="B207" s="58">
        <v>131</v>
      </c>
      <c r="C207" s="64" t="s">
        <v>99</v>
      </c>
      <c r="D207" s="59" t="s">
        <v>88</v>
      </c>
      <c r="E207" s="58">
        <v>1</v>
      </c>
      <c r="F207" s="58">
        <v>5</v>
      </c>
      <c r="G207" s="58">
        <v>0.5</v>
      </c>
      <c r="H207" s="58">
        <v>1</v>
      </c>
      <c r="I207" s="58">
        <v>1.384E-2</v>
      </c>
      <c r="J207" s="58">
        <v>1.047E-2</v>
      </c>
      <c r="K207" s="100">
        <f>J207/0.0019</f>
        <v>5.5105263157894742</v>
      </c>
      <c r="L207" s="109">
        <v>0.5</v>
      </c>
      <c r="M207" s="60">
        <v>22.131162</v>
      </c>
      <c r="N207" s="60">
        <v>82.942153000000005</v>
      </c>
      <c r="O207" s="58">
        <v>1</v>
      </c>
    </row>
    <row r="208" spans="2:15" ht="15" customHeight="1">
      <c r="B208" s="58">
        <v>132</v>
      </c>
      <c r="C208" s="64" t="s">
        <v>99</v>
      </c>
      <c r="D208" s="59" t="s">
        <v>88</v>
      </c>
      <c r="E208" s="58">
        <v>1</v>
      </c>
      <c r="F208" s="58">
        <v>5</v>
      </c>
      <c r="G208" s="58">
        <v>0.5</v>
      </c>
      <c r="H208" s="58">
        <v>1</v>
      </c>
      <c r="I208" s="58">
        <v>1.384E-2</v>
      </c>
      <c r="J208" s="58">
        <v>1.047E-2</v>
      </c>
      <c r="K208" s="100">
        <f>J208/0.0019</f>
        <v>5.5105263157894742</v>
      </c>
      <c r="L208" s="109">
        <v>0.5</v>
      </c>
      <c r="M208" s="60">
        <v>22.131312999999999</v>
      </c>
      <c r="N208" s="60">
        <v>82.942533999999995</v>
      </c>
      <c r="O208" s="58">
        <v>1</v>
      </c>
    </row>
    <row r="209" spans="2:15" ht="15" customHeight="1">
      <c r="B209" s="58">
        <v>133</v>
      </c>
      <c r="C209" s="64" t="s">
        <v>99</v>
      </c>
      <c r="D209" s="59" t="s">
        <v>88</v>
      </c>
      <c r="E209" s="58">
        <v>1</v>
      </c>
      <c r="F209" s="58">
        <v>5</v>
      </c>
      <c r="G209" s="58">
        <v>0.5</v>
      </c>
      <c r="H209" s="58">
        <v>1</v>
      </c>
      <c r="I209" s="58">
        <v>1.384E-2</v>
      </c>
      <c r="J209" s="58">
        <v>1.047E-2</v>
      </c>
      <c r="K209" s="100">
        <f>J209/0.0019</f>
        <v>5.5105263157894742</v>
      </c>
      <c r="L209" s="109">
        <v>0.5</v>
      </c>
      <c r="M209" s="60">
        <v>22.131122999999999</v>
      </c>
      <c r="N209" s="60">
        <v>82.941867000000002</v>
      </c>
      <c r="O209" s="58">
        <v>1</v>
      </c>
    </row>
    <row r="210" spans="2:15" ht="15" customHeight="1">
      <c r="B210" s="58">
        <v>134</v>
      </c>
      <c r="C210" s="64" t="s">
        <v>99</v>
      </c>
      <c r="D210" s="59" t="s">
        <v>88</v>
      </c>
      <c r="E210" s="58">
        <v>1</v>
      </c>
      <c r="F210" s="58">
        <v>5</v>
      </c>
      <c r="G210" s="58">
        <v>0.5</v>
      </c>
      <c r="H210" s="58">
        <v>1</v>
      </c>
      <c r="I210" s="58">
        <v>1.384E-2</v>
      </c>
      <c r="J210" s="58">
        <v>1.047E-2</v>
      </c>
      <c r="K210" s="100">
        <f>J210/0.0019</f>
        <v>5.5105263157894742</v>
      </c>
      <c r="L210" s="109">
        <v>0.5</v>
      </c>
      <c r="M210" s="60">
        <v>22.131253999999998</v>
      </c>
      <c r="N210" s="60">
        <v>82.941545000000005</v>
      </c>
      <c r="O210" s="58">
        <v>1</v>
      </c>
    </row>
    <row r="211" spans="2:15" ht="15" customHeight="1">
      <c r="B211" s="58">
        <v>135</v>
      </c>
      <c r="C211" s="64" t="s">
        <v>99</v>
      </c>
      <c r="D211" s="59" t="s">
        <v>88</v>
      </c>
      <c r="E211" s="58">
        <v>1</v>
      </c>
      <c r="F211" s="58">
        <v>5</v>
      </c>
      <c r="G211" s="58">
        <v>0.5</v>
      </c>
      <c r="H211" s="58">
        <v>1</v>
      </c>
      <c r="I211" s="58">
        <v>1.384E-2</v>
      </c>
      <c r="J211" s="58">
        <v>1.047E-2</v>
      </c>
      <c r="K211" s="100">
        <f>J211/0.0019</f>
        <v>5.5105263157894742</v>
      </c>
      <c r="L211" s="109">
        <v>0.5</v>
      </c>
      <c r="M211" s="60">
        <v>22.131796000000001</v>
      </c>
      <c r="N211" s="60">
        <v>82.942809999999994</v>
      </c>
      <c r="O211" s="58">
        <v>1</v>
      </c>
    </row>
    <row r="212" spans="2:15" ht="15" customHeight="1">
      <c r="B212" s="58">
        <v>136</v>
      </c>
      <c r="C212" s="64" t="s">
        <v>99</v>
      </c>
      <c r="D212" s="59" t="s">
        <v>88</v>
      </c>
      <c r="E212" s="58">
        <v>1</v>
      </c>
      <c r="F212" s="58">
        <v>5</v>
      </c>
      <c r="G212" s="58">
        <v>0.5</v>
      </c>
      <c r="H212" s="58">
        <v>1</v>
      </c>
      <c r="I212" s="58">
        <v>1.384E-2</v>
      </c>
      <c r="J212" s="58">
        <v>1.047E-2</v>
      </c>
      <c r="K212" s="100">
        <f>J212/0.0019</f>
        <v>5.5105263157894742</v>
      </c>
      <c r="L212" s="109">
        <v>0.5</v>
      </c>
      <c r="M212" s="60">
        <v>22.131516999999999</v>
      </c>
      <c r="N212" s="60">
        <v>82.943004000000002</v>
      </c>
      <c r="O212" s="58">
        <v>1</v>
      </c>
    </row>
    <row r="213" spans="2:15" ht="15" customHeight="1">
      <c r="B213" s="58">
        <v>137</v>
      </c>
      <c r="C213" s="64" t="s">
        <v>99</v>
      </c>
      <c r="D213" s="59" t="s">
        <v>88</v>
      </c>
      <c r="E213" s="58">
        <v>1</v>
      </c>
      <c r="F213" s="58">
        <v>5</v>
      </c>
      <c r="G213" s="58">
        <v>0.5</v>
      </c>
      <c r="H213" s="58">
        <v>1</v>
      </c>
      <c r="I213" s="58">
        <v>1.384E-2</v>
      </c>
      <c r="J213" s="58">
        <v>1.047E-2</v>
      </c>
      <c r="K213" s="100">
        <f>J213/0.0019</f>
        <v>5.5105263157894742</v>
      </c>
      <c r="L213" s="109">
        <v>0.5</v>
      </c>
      <c r="M213" s="60">
        <v>22.130811000000001</v>
      </c>
      <c r="N213" s="60">
        <v>82.940678000000005</v>
      </c>
      <c r="O213" s="58">
        <v>1</v>
      </c>
    </row>
    <row r="214" spans="2:15" ht="15" customHeight="1">
      <c r="B214" s="58">
        <v>138</v>
      </c>
      <c r="C214" s="64" t="s">
        <v>99</v>
      </c>
      <c r="D214" s="59" t="s">
        <v>88</v>
      </c>
      <c r="E214" s="58">
        <v>1</v>
      </c>
      <c r="F214" s="58">
        <v>5</v>
      </c>
      <c r="G214" s="58">
        <v>0.5</v>
      </c>
      <c r="H214" s="58">
        <v>1</v>
      </c>
      <c r="I214" s="58">
        <v>1.384E-2</v>
      </c>
      <c r="J214" s="58">
        <v>1.047E-2</v>
      </c>
      <c r="K214" s="100">
        <f>J214/0.0019</f>
        <v>5.5105263157894742</v>
      </c>
      <c r="L214" s="109">
        <v>0.5</v>
      </c>
      <c r="M214" s="60">
        <v>22.131402000000001</v>
      </c>
      <c r="N214" s="60">
        <v>82.942051000000006</v>
      </c>
      <c r="O214" s="58">
        <v>1</v>
      </c>
    </row>
    <row r="215" spans="2:15" ht="15" customHeight="1">
      <c r="B215" s="58">
        <v>139</v>
      </c>
      <c r="C215" s="64" t="s">
        <v>99</v>
      </c>
      <c r="D215" s="59" t="s">
        <v>88</v>
      </c>
      <c r="E215" s="58">
        <v>1</v>
      </c>
      <c r="F215" s="58">
        <v>5</v>
      </c>
      <c r="G215" s="58">
        <v>0.5</v>
      </c>
      <c r="H215" s="58">
        <v>1</v>
      </c>
      <c r="I215" s="58">
        <v>1.384E-2</v>
      </c>
      <c r="J215" s="58">
        <v>1.047E-2</v>
      </c>
      <c r="K215" s="100">
        <f>J215/0.0019</f>
        <v>5.5105263157894742</v>
      </c>
      <c r="L215" s="109">
        <v>0.5</v>
      </c>
      <c r="M215" s="60">
        <v>22.131941000000001</v>
      </c>
      <c r="N215" s="60">
        <v>82.942622999999998</v>
      </c>
      <c r="O215" s="58">
        <v>1</v>
      </c>
    </row>
    <row r="216" spans="2:15" ht="15" customHeight="1">
      <c r="B216" s="58">
        <v>140</v>
      </c>
      <c r="C216" s="64" t="s">
        <v>99</v>
      </c>
      <c r="D216" s="59" t="s">
        <v>88</v>
      </c>
      <c r="E216" s="58">
        <v>1</v>
      </c>
      <c r="F216" s="58">
        <v>5</v>
      </c>
      <c r="G216" s="58">
        <v>0.5</v>
      </c>
      <c r="H216" s="58">
        <v>1</v>
      </c>
      <c r="I216" s="58">
        <v>1.384E-2</v>
      </c>
      <c r="J216" s="58">
        <v>1.047E-2</v>
      </c>
      <c r="K216" s="100">
        <f>J216/0.0019</f>
        <v>5.5105263157894742</v>
      </c>
      <c r="L216" s="109">
        <v>0.5</v>
      </c>
      <c r="M216" s="60">
        <v>22.132114999999999</v>
      </c>
      <c r="N216" s="60">
        <v>82.941834</v>
      </c>
      <c r="O216" s="58">
        <v>1</v>
      </c>
    </row>
    <row r="217" spans="2:15" ht="15" customHeight="1">
      <c r="B217" s="58">
        <v>141</v>
      </c>
      <c r="C217" s="64" t="s">
        <v>99</v>
      </c>
      <c r="D217" s="59" t="s">
        <v>88</v>
      </c>
      <c r="E217" s="58">
        <v>1</v>
      </c>
      <c r="F217" s="58">
        <v>5</v>
      </c>
      <c r="G217" s="58">
        <v>0.5</v>
      </c>
      <c r="H217" s="58">
        <v>1</v>
      </c>
      <c r="I217" s="58">
        <v>1.384E-2</v>
      </c>
      <c r="J217" s="58">
        <v>1.047E-2</v>
      </c>
      <c r="K217" s="100">
        <f>J217/0.0019</f>
        <v>5.5105263157894742</v>
      </c>
      <c r="L217" s="109">
        <v>0.5</v>
      </c>
      <c r="M217" s="60">
        <v>22.131253999999998</v>
      </c>
      <c r="N217" s="60">
        <v>82.940631999999994</v>
      </c>
      <c r="O217" s="58">
        <v>1</v>
      </c>
    </row>
    <row r="218" spans="2:15" ht="15" customHeight="1">
      <c r="B218" s="58">
        <v>142</v>
      </c>
      <c r="C218" s="64" t="s">
        <v>99</v>
      </c>
      <c r="D218" s="59" t="s">
        <v>88</v>
      </c>
      <c r="E218" s="58">
        <v>1</v>
      </c>
      <c r="F218" s="58">
        <v>5</v>
      </c>
      <c r="G218" s="58">
        <v>0.5</v>
      </c>
      <c r="H218" s="58">
        <v>1</v>
      </c>
      <c r="I218" s="58">
        <v>1.384E-2</v>
      </c>
      <c r="J218" s="58">
        <v>1.047E-2</v>
      </c>
      <c r="K218" s="100">
        <f>J218/0.0019</f>
        <v>5.5105263157894742</v>
      </c>
      <c r="L218" s="109">
        <v>0.5</v>
      </c>
      <c r="M218" s="60">
        <v>22.130955</v>
      </c>
      <c r="N218" s="60">
        <v>82.942369999999997</v>
      </c>
      <c r="O218" s="58">
        <v>1</v>
      </c>
    </row>
    <row r="219" spans="2:15" ht="15" customHeight="1">
      <c r="B219" s="58">
        <v>143</v>
      </c>
      <c r="C219" s="64" t="s">
        <v>99</v>
      </c>
      <c r="D219" s="59" t="s">
        <v>88</v>
      </c>
      <c r="E219" s="58">
        <v>1</v>
      </c>
      <c r="F219" s="58">
        <v>5</v>
      </c>
      <c r="G219" s="58">
        <v>0.5</v>
      </c>
      <c r="H219" s="58">
        <v>1</v>
      </c>
      <c r="I219" s="58">
        <v>1.384E-2</v>
      </c>
      <c r="J219" s="58">
        <v>1.047E-2</v>
      </c>
      <c r="K219" s="100">
        <f>J219/0.0019</f>
        <v>5.5105263157894742</v>
      </c>
      <c r="L219" s="109">
        <v>0.5</v>
      </c>
      <c r="M219" s="60">
        <v>22.130706</v>
      </c>
      <c r="N219" s="60">
        <v>82.941529000000003</v>
      </c>
      <c r="O219" s="58">
        <v>1</v>
      </c>
    </row>
    <row r="220" spans="2:15" ht="15" customHeight="1">
      <c r="B220" s="58">
        <v>144</v>
      </c>
      <c r="C220" s="64" t="s">
        <v>99</v>
      </c>
      <c r="D220" s="59" t="s">
        <v>88</v>
      </c>
      <c r="E220" s="58">
        <v>1</v>
      </c>
      <c r="F220" s="58">
        <v>5</v>
      </c>
      <c r="G220" s="58">
        <v>0.5</v>
      </c>
      <c r="H220" s="58">
        <v>1</v>
      </c>
      <c r="I220" s="58">
        <v>1.384E-2</v>
      </c>
      <c r="J220" s="58">
        <v>1.047E-2</v>
      </c>
      <c r="K220" s="100">
        <f>J220/0.0019</f>
        <v>5.5105263157894742</v>
      </c>
      <c r="L220" s="109">
        <v>0.5</v>
      </c>
      <c r="M220" s="60">
        <v>22.130866999999999</v>
      </c>
      <c r="N220" s="60">
        <v>82.941098999999994</v>
      </c>
      <c r="O220" s="58">
        <v>1</v>
      </c>
    </row>
    <row r="221" spans="2:15" ht="15" customHeight="1">
      <c r="B221" s="58">
        <v>145</v>
      </c>
      <c r="C221" s="64" t="s">
        <v>99</v>
      </c>
      <c r="D221" s="59" t="s">
        <v>88</v>
      </c>
      <c r="E221" s="58">
        <v>1</v>
      </c>
      <c r="F221" s="58">
        <v>5</v>
      </c>
      <c r="G221" s="58">
        <v>0.5</v>
      </c>
      <c r="H221" s="58">
        <v>1</v>
      </c>
      <c r="I221" s="58">
        <v>1.384E-2</v>
      </c>
      <c r="J221" s="58">
        <v>1.047E-2</v>
      </c>
      <c r="K221" s="100">
        <f>J221/0.0019</f>
        <v>5.5105263157894742</v>
      </c>
      <c r="L221" s="109">
        <v>0.5</v>
      </c>
      <c r="M221" s="60">
        <v>22.131834999999999</v>
      </c>
      <c r="N221" s="60">
        <v>82.941334999999995</v>
      </c>
      <c r="O221" s="58">
        <v>1</v>
      </c>
    </row>
    <row r="222" spans="2:15" ht="15" customHeight="1">
      <c r="B222" s="58">
        <v>146</v>
      </c>
      <c r="C222" s="64" t="s">
        <v>99</v>
      </c>
      <c r="D222" s="59" t="s">
        <v>88</v>
      </c>
      <c r="E222" s="58">
        <v>1</v>
      </c>
      <c r="F222" s="58">
        <v>5</v>
      </c>
      <c r="G222" s="58">
        <v>0.5</v>
      </c>
      <c r="H222" s="58">
        <v>1</v>
      </c>
      <c r="I222" s="58">
        <v>1.384E-2</v>
      </c>
      <c r="J222" s="58">
        <v>1.047E-2</v>
      </c>
      <c r="K222" s="100">
        <f>J222/0.0019</f>
        <v>5.5105263157894742</v>
      </c>
      <c r="L222" s="109">
        <v>0.5</v>
      </c>
      <c r="M222" s="60">
        <v>22.131125999999998</v>
      </c>
      <c r="N222" s="60">
        <v>82.942852999999999</v>
      </c>
      <c r="O222" s="58">
        <v>1</v>
      </c>
    </row>
    <row r="223" spans="2:15" ht="15" customHeight="1">
      <c r="B223" s="58">
        <v>147</v>
      </c>
      <c r="C223" s="64" t="s">
        <v>99</v>
      </c>
      <c r="D223" s="59" t="s">
        <v>88</v>
      </c>
      <c r="E223" s="58">
        <v>1</v>
      </c>
      <c r="F223" s="58">
        <v>5</v>
      </c>
      <c r="G223" s="58">
        <v>0.5</v>
      </c>
      <c r="H223" s="58">
        <v>1</v>
      </c>
      <c r="I223" s="58">
        <v>1.384E-2</v>
      </c>
      <c r="J223" s="58">
        <v>1.047E-2</v>
      </c>
      <c r="K223" s="100">
        <f>J223/0.0019</f>
        <v>5.5105263157894742</v>
      </c>
      <c r="L223" s="109">
        <v>0.5</v>
      </c>
      <c r="M223" s="60">
        <v>22.130837</v>
      </c>
      <c r="N223" s="60">
        <v>82.941775000000007</v>
      </c>
      <c r="O223" s="58">
        <v>1</v>
      </c>
    </row>
    <row r="224" spans="2:15" ht="15" customHeight="1">
      <c r="B224" s="58">
        <v>148</v>
      </c>
      <c r="C224" s="64" t="s">
        <v>99</v>
      </c>
      <c r="D224" s="59" t="s">
        <v>88</v>
      </c>
      <c r="E224" s="58">
        <v>1</v>
      </c>
      <c r="F224" s="58">
        <v>5</v>
      </c>
      <c r="G224" s="58">
        <v>0.5</v>
      </c>
      <c r="H224" s="58">
        <v>1</v>
      </c>
      <c r="I224" s="58">
        <v>1.384E-2</v>
      </c>
      <c r="J224" s="58">
        <v>1.047E-2</v>
      </c>
      <c r="K224" s="100">
        <f>J224/0.0019</f>
        <v>5.5105263157894742</v>
      </c>
      <c r="L224" s="109">
        <v>0.5</v>
      </c>
      <c r="M224" s="60">
        <v>22.130801000000002</v>
      </c>
      <c r="N224" s="60">
        <v>82.942284000000001</v>
      </c>
      <c r="O224" s="58">
        <v>1</v>
      </c>
    </row>
    <row r="225" spans="2:15" ht="15" customHeight="1">
      <c r="B225" s="58">
        <v>149</v>
      </c>
      <c r="C225" s="64" t="s">
        <v>99</v>
      </c>
      <c r="D225" s="59" t="s">
        <v>88</v>
      </c>
      <c r="E225" s="58">
        <v>1</v>
      </c>
      <c r="F225" s="58">
        <v>5</v>
      </c>
      <c r="G225" s="58">
        <v>0.5</v>
      </c>
      <c r="H225" s="58">
        <v>1</v>
      </c>
      <c r="I225" s="58">
        <v>1.384E-2</v>
      </c>
      <c r="J225" s="58">
        <v>1.047E-2</v>
      </c>
      <c r="K225" s="100">
        <f>J225/0.0019</f>
        <v>5.5105263157894742</v>
      </c>
      <c r="L225" s="109">
        <v>0.5</v>
      </c>
      <c r="M225" s="60">
        <v>22.130659999999999</v>
      </c>
      <c r="N225" s="60">
        <v>82.941929999999999</v>
      </c>
      <c r="O225" s="58">
        <v>1</v>
      </c>
    </row>
    <row r="226" spans="2:15" ht="15" customHeight="1">
      <c r="B226" s="58">
        <v>150</v>
      </c>
      <c r="C226" s="64" t="s">
        <v>99</v>
      </c>
      <c r="D226" s="59" t="s">
        <v>88</v>
      </c>
      <c r="E226" s="58">
        <v>1</v>
      </c>
      <c r="F226" s="58">
        <v>5</v>
      </c>
      <c r="G226" s="58">
        <v>0.5</v>
      </c>
      <c r="H226" s="58">
        <v>1</v>
      </c>
      <c r="I226" s="58">
        <v>1.384E-2</v>
      </c>
      <c r="J226" s="58">
        <v>1.047E-2</v>
      </c>
      <c r="K226" s="100">
        <f>J226/0.0019</f>
        <v>5.5105263157894742</v>
      </c>
      <c r="L226" s="109">
        <v>0.5</v>
      </c>
      <c r="M226" s="60">
        <v>22.131497</v>
      </c>
      <c r="N226" s="60">
        <v>82.942350000000005</v>
      </c>
      <c r="O226" s="58">
        <v>1</v>
      </c>
    </row>
    <row r="227" spans="2:15" ht="15" customHeight="1">
      <c r="B227" s="58">
        <v>151</v>
      </c>
      <c r="C227" s="64" t="s">
        <v>99</v>
      </c>
      <c r="D227" s="59" t="s">
        <v>88</v>
      </c>
      <c r="E227" s="58">
        <v>1</v>
      </c>
      <c r="F227" s="58">
        <v>5</v>
      </c>
      <c r="G227" s="58">
        <v>0.5</v>
      </c>
      <c r="H227" s="58">
        <v>1</v>
      </c>
      <c r="I227" s="58">
        <v>1.384E-2</v>
      </c>
      <c r="J227" s="58">
        <v>1.047E-2</v>
      </c>
      <c r="K227" s="100">
        <f>J227/0.0019</f>
        <v>5.5105263157894742</v>
      </c>
      <c r="L227" s="109">
        <v>0.5</v>
      </c>
      <c r="M227" s="60">
        <v>22.132436999999999</v>
      </c>
      <c r="N227" s="60">
        <v>82.942425999999998</v>
      </c>
      <c r="O227" s="58">
        <v>1</v>
      </c>
    </row>
    <row r="228" spans="2:15" ht="15" customHeight="1">
      <c r="B228" s="58">
        <v>152</v>
      </c>
      <c r="C228" s="64" t="s">
        <v>99</v>
      </c>
      <c r="D228" s="59" t="s">
        <v>88</v>
      </c>
      <c r="E228" s="58">
        <v>1</v>
      </c>
      <c r="F228" s="58">
        <v>5</v>
      </c>
      <c r="G228" s="58">
        <v>0.5</v>
      </c>
      <c r="H228" s="58">
        <v>1</v>
      </c>
      <c r="I228" s="58">
        <v>1.384E-2</v>
      </c>
      <c r="J228" s="58">
        <v>1.047E-2</v>
      </c>
      <c r="K228" s="100">
        <f>J228/0.0019</f>
        <v>5.5105263157894742</v>
      </c>
      <c r="L228" s="109">
        <v>0.5</v>
      </c>
      <c r="M228" s="60">
        <v>22.131008000000001</v>
      </c>
      <c r="N228" s="60">
        <v>82.940054000000003</v>
      </c>
      <c r="O228" s="58">
        <v>1</v>
      </c>
    </row>
    <row r="229" spans="2:15" ht="15" customHeight="1">
      <c r="B229" s="58">
        <v>153</v>
      </c>
      <c r="C229" s="64" t="s">
        <v>99</v>
      </c>
      <c r="D229" s="59" t="s">
        <v>88</v>
      </c>
      <c r="E229" s="58">
        <v>1</v>
      </c>
      <c r="F229" s="58">
        <v>5</v>
      </c>
      <c r="G229" s="58">
        <v>0.5</v>
      </c>
      <c r="H229" s="58">
        <v>1</v>
      </c>
      <c r="I229" s="58">
        <v>1.384E-2</v>
      </c>
      <c r="J229" s="58">
        <v>1.047E-2</v>
      </c>
      <c r="K229" s="100">
        <f>J229/0.0019</f>
        <v>5.5105263157894742</v>
      </c>
      <c r="L229" s="109">
        <v>0.5</v>
      </c>
      <c r="M229" s="60">
        <v>22.130420000000001</v>
      </c>
      <c r="N229" s="60">
        <v>82.941102000000001</v>
      </c>
      <c r="O229" s="58">
        <v>1</v>
      </c>
    </row>
    <row r="230" spans="2:15" ht="15" customHeight="1">
      <c r="B230" s="58">
        <v>154</v>
      </c>
      <c r="C230" s="64" t="s">
        <v>99</v>
      </c>
      <c r="D230" s="59" t="s">
        <v>88</v>
      </c>
      <c r="E230" s="58">
        <v>1</v>
      </c>
      <c r="F230" s="58">
        <v>5</v>
      </c>
      <c r="G230" s="58">
        <v>0.5</v>
      </c>
      <c r="H230" s="58">
        <v>1</v>
      </c>
      <c r="I230" s="58">
        <v>1.384E-2</v>
      </c>
      <c r="J230" s="58">
        <v>1.047E-2</v>
      </c>
      <c r="K230" s="100">
        <f>J230/0.0019</f>
        <v>5.5105263157894742</v>
      </c>
      <c r="L230" s="109">
        <v>0.5</v>
      </c>
      <c r="M230" s="60">
        <v>22.130417000000001</v>
      </c>
      <c r="N230" s="60">
        <v>82.940434999999994</v>
      </c>
      <c r="O230" s="58">
        <v>1</v>
      </c>
    </row>
    <row r="231" spans="2:15" ht="15" customHeight="1">
      <c r="B231" s="58">
        <v>155</v>
      </c>
      <c r="C231" s="64" t="s">
        <v>99</v>
      </c>
      <c r="D231" s="59" t="s">
        <v>88</v>
      </c>
      <c r="E231" s="58">
        <v>1</v>
      </c>
      <c r="F231" s="58">
        <v>5</v>
      </c>
      <c r="G231" s="58">
        <v>0.5</v>
      </c>
      <c r="H231" s="58">
        <v>1</v>
      </c>
      <c r="I231" s="58">
        <v>1.384E-2</v>
      </c>
      <c r="J231" s="58">
        <v>1.047E-2</v>
      </c>
      <c r="K231" s="100">
        <f>J231/0.0019</f>
        <v>5.5105263157894742</v>
      </c>
      <c r="L231" s="109">
        <v>0.5</v>
      </c>
      <c r="M231" s="60">
        <v>22.130607000000001</v>
      </c>
      <c r="N231" s="60">
        <v>82.940123</v>
      </c>
      <c r="O231" s="58">
        <v>1</v>
      </c>
    </row>
    <row r="232" spans="2:15" ht="15" customHeight="1">
      <c r="B232" s="58">
        <v>156</v>
      </c>
      <c r="C232" s="64" t="s">
        <v>99</v>
      </c>
      <c r="D232" s="59" t="s">
        <v>88</v>
      </c>
      <c r="E232" s="58">
        <v>1</v>
      </c>
      <c r="F232" s="58">
        <v>5</v>
      </c>
      <c r="G232" s="58">
        <v>0.5</v>
      </c>
      <c r="H232" s="58">
        <v>1</v>
      </c>
      <c r="I232" s="58">
        <v>1.384E-2</v>
      </c>
      <c r="J232" s="58">
        <v>1.047E-2</v>
      </c>
      <c r="K232" s="100">
        <f>J232/0.0019</f>
        <v>5.5105263157894742</v>
      </c>
      <c r="L232" s="109">
        <v>0.5</v>
      </c>
      <c r="M232" s="60">
        <v>22.130499</v>
      </c>
      <c r="N232" s="60">
        <v>82.940832999999998</v>
      </c>
      <c r="O232" s="58">
        <v>1</v>
      </c>
    </row>
    <row r="233" spans="2:15" ht="15" customHeight="1">
      <c r="B233" s="58">
        <v>157</v>
      </c>
      <c r="C233" s="64" t="s">
        <v>99</v>
      </c>
      <c r="D233" s="59" t="s">
        <v>88</v>
      </c>
      <c r="E233" s="58">
        <v>1</v>
      </c>
      <c r="F233" s="58">
        <v>5</v>
      </c>
      <c r="G233" s="58">
        <v>0.5</v>
      </c>
      <c r="H233" s="58">
        <v>1</v>
      </c>
      <c r="I233" s="58">
        <v>1.384E-2</v>
      </c>
      <c r="J233" s="58">
        <v>1.047E-2</v>
      </c>
      <c r="K233" s="100">
        <f>J233/0.0019</f>
        <v>5.5105263157894742</v>
      </c>
      <c r="L233" s="109">
        <v>0.5</v>
      </c>
      <c r="M233" s="60">
        <v>22.130586999999998</v>
      </c>
      <c r="N233" s="60">
        <v>82.941929999999999</v>
      </c>
      <c r="O233" s="58">
        <v>1</v>
      </c>
    </row>
    <row r="234" spans="2:15" ht="15" customHeight="1">
      <c r="B234" s="58">
        <v>158</v>
      </c>
      <c r="C234" s="64" t="s">
        <v>99</v>
      </c>
      <c r="D234" s="59" t="s">
        <v>88</v>
      </c>
      <c r="E234" s="58">
        <v>1</v>
      </c>
      <c r="F234" s="58">
        <v>5</v>
      </c>
      <c r="G234" s="58">
        <v>0.5</v>
      </c>
      <c r="H234" s="58">
        <v>1</v>
      </c>
      <c r="I234" s="58">
        <v>1.384E-2</v>
      </c>
      <c r="J234" s="58">
        <v>1.047E-2</v>
      </c>
      <c r="K234" s="100">
        <f>J234/0.0019</f>
        <v>5.5105263157894742</v>
      </c>
      <c r="L234" s="109">
        <v>0.5</v>
      </c>
      <c r="M234" s="60">
        <v>22.130748000000001</v>
      </c>
      <c r="N234" s="60">
        <v>82.942697999999993</v>
      </c>
      <c r="O234" s="58">
        <v>1</v>
      </c>
    </row>
    <row r="235" spans="2:15" ht="15" customHeight="1">
      <c r="B235" s="58">
        <v>159</v>
      </c>
      <c r="C235" s="64" t="s">
        <v>99</v>
      </c>
      <c r="D235" s="59" t="s">
        <v>88</v>
      </c>
      <c r="E235" s="58">
        <v>1</v>
      </c>
      <c r="F235" s="58">
        <v>5</v>
      </c>
      <c r="G235" s="58">
        <v>0.5</v>
      </c>
      <c r="H235" s="58">
        <v>1</v>
      </c>
      <c r="I235" s="58">
        <v>1.384E-2</v>
      </c>
      <c r="J235" s="58">
        <v>1.047E-2</v>
      </c>
      <c r="K235" s="100">
        <f>J235/0.0019</f>
        <v>5.5105263157894742</v>
      </c>
      <c r="L235" s="109">
        <v>0.5</v>
      </c>
      <c r="M235" s="60">
        <v>22.130061999999999</v>
      </c>
      <c r="N235" s="60">
        <v>82.940950999999998</v>
      </c>
      <c r="O235" s="58">
        <v>1</v>
      </c>
    </row>
    <row r="236" spans="2:15" ht="15" customHeight="1">
      <c r="B236" s="58">
        <v>160</v>
      </c>
      <c r="C236" s="64" t="s">
        <v>99</v>
      </c>
      <c r="D236" s="59" t="s">
        <v>88</v>
      </c>
      <c r="E236" s="58">
        <v>1</v>
      </c>
      <c r="F236" s="58">
        <v>5</v>
      </c>
      <c r="G236" s="58">
        <v>0.5</v>
      </c>
      <c r="H236" s="58">
        <v>1</v>
      </c>
      <c r="I236" s="58">
        <v>1.384E-2</v>
      </c>
      <c r="J236" s="58">
        <v>1.047E-2</v>
      </c>
      <c r="K236" s="100">
        <f>J236/0.0019</f>
        <v>5.5105263157894742</v>
      </c>
      <c r="L236" s="109">
        <v>0.5</v>
      </c>
      <c r="M236" s="60">
        <v>22.130105</v>
      </c>
      <c r="N236" s="60">
        <v>82.940434999999994</v>
      </c>
      <c r="O236" s="58">
        <v>1</v>
      </c>
    </row>
    <row r="237" spans="2:15" ht="15" customHeight="1">
      <c r="B237" s="58">
        <v>161</v>
      </c>
      <c r="C237" s="64" t="s">
        <v>99</v>
      </c>
      <c r="D237" s="59" t="s">
        <v>88</v>
      </c>
      <c r="E237" s="58">
        <v>1</v>
      </c>
      <c r="F237" s="58">
        <v>5</v>
      </c>
      <c r="G237" s="58">
        <v>0.5</v>
      </c>
      <c r="H237" s="58">
        <v>1</v>
      </c>
      <c r="I237" s="58">
        <v>1.384E-2</v>
      </c>
      <c r="J237" s="58">
        <v>1.047E-2</v>
      </c>
      <c r="K237" s="100">
        <f>J237/0.0019</f>
        <v>5.5105263157894742</v>
      </c>
      <c r="L237" s="109">
        <v>0.5</v>
      </c>
      <c r="M237" s="60">
        <v>22.130241999999999</v>
      </c>
      <c r="N237" s="60">
        <v>82.941614000000001</v>
      </c>
      <c r="O237" s="58">
        <v>1</v>
      </c>
    </row>
    <row r="238" spans="2:15" ht="15" customHeight="1">
      <c r="B238" s="58">
        <v>162</v>
      </c>
      <c r="C238" s="64" t="s">
        <v>99</v>
      </c>
      <c r="D238" s="59" t="s">
        <v>88</v>
      </c>
      <c r="E238" s="58">
        <v>1</v>
      </c>
      <c r="F238" s="58">
        <v>5</v>
      </c>
      <c r="G238" s="58">
        <v>0.5</v>
      </c>
      <c r="H238" s="58">
        <v>1</v>
      </c>
      <c r="I238" s="58">
        <v>1.384E-2</v>
      </c>
      <c r="J238" s="58">
        <v>1.047E-2</v>
      </c>
      <c r="K238" s="100">
        <f>J238/0.0019</f>
        <v>5.5105263157894742</v>
      </c>
      <c r="L238" s="109">
        <v>0.5</v>
      </c>
      <c r="M238" s="60">
        <v>22.130061999999999</v>
      </c>
      <c r="N238" s="60">
        <v>82.942087000000001</v>
      </c>
      <c r="O238" s="58">
        <v>1</v>
      </c>
    </row>
    <row r="239" spans="2:15" ht="15" customHeight="1">
      <c r="B239" s="58">
        <v>163</v>
      </c>
      <c r="C239" s="64" t="s">
        <v>99</v>
      </c>
      <c r="D239" s="59" t="s">
        <v>88</v>
      </c>
      <c r="E239" s="58">
        <v>1</v>
      </c>
      <c r="F239" s="58">
        <v>5</v>
      </c>
      <c r="G239" s="58">
        <v>0.5</v>
      </c>
      <c r="H239" s="58">
        <v>1</v>
      </c>
      <c r="I239" s="58">
        <v>1.384E-2</v>
      </c>
      <c r="J239" s="58">
        <v>1.047E-2</v>
      </c>
      <c r="K239" s="100">
        <f>J239/0.0019</f>
        <v>5.5105263157894742</v>
      </c>
      <c r="L239" s="109">
        <v>0.5</v>
      </c>
      <c r="M239" s="60">
        <v>22.129569</v>
      </c>
      <c r="N239" s="60">
        <v>82.941626999999997</v>
      </c>
      <c r="O239" s="58">
        <v>1</v>
      </c>
    </row>
    <row r="240" spans="2:15" ht="15" customHeight="1">
      <c r="B240" s="58">
        <v>164</v>
      </c>
      <c r="C240" s="64" t="s">
        <v>99</v>
      </c>
      <c r="D240" s="59" t="s">
        <v>88</v>
      </c>
      <c r="E240" s="58">
        <v>1</v>
      </c>
      <c r="F240" s="58">
        <v>5</v>
      </c>
      <c r="G240" s="58">
        <v>0.5</v>
      </c>
      <c r="H240" s="58">
        <v>1</v>
      </c>
      <c r="I240" s="58">
        <v>1.384E-2</v>
      </c>
      <c r="J240" s="58">
        <v>1.047E-2</v>
      </c>
      <c r="K240" s="100">
        <f>J240/0.0019</f>
        <v>5.5105263157894742</v>
      </c>
      <c r="L240" s="109">
        <v>0.5</v>
      </c>
      <c r="M240" s="60">
        <v>22.129536000000002</v>
      </c>
      <c r="N240" s="60">
        <v>82.942104</v>
      </c>
      <c r="O240" s="58">
        <v>1</v>
      </c>
    </row>
    <row r="241" spans="2:15" ht="15" customHeight="1">
      <c r="B241" s="58">
        <v>165</v>
      </c>
      <c r="C241" s="64" t="s">
        <v>99</v>
      </c>
      <c r="D241" s="59" t="s">
        <v>88</v>
      </c>
      <c r="E241" s="58">
        <v>1</v>
      </c>
      <c r="F241" s="58">
        <v>5</v>
      </c>
      <c r="G241" s="58">
        <v>0.5</v>
      </c>
      <c r="H241" s="58">
        <v>1</v>
      </c>
      <c r="I241" s="58">
        <v>1.384E-2</v>
      </c>
      <c r="J241" s="58">
        <v>1.047E-2</v>
      </c>
      <c r="K241" s="100">
        <f>J241/0.0019</f>
        <v>5.5105263157894742</v>
      </c>
      <c r="L241" s="109">
        <v>0.5</v>
      </c>
      <c r="M241" s="60">
        <v>22.130061999999999</v>
      </c>
      <c r="N241" s="60">
        <v>82.942914999999999</v>
      </c>
      <c r="O241" s="58">
        <v>1</v>
      </c>
    </row>
    <row r="242" spans="2:15" ht="15" customHeight="1">
      <c r="B242" s="58">
        <v>166</v>
      </c>
      <c r="C242" s="64" t="s">
        <v>99</v>
      </c>
      <c r="D242" s="59" t="s">
        <v>88</v>
      </c>
      <c r="E242" s="58">
        <v>1</v>
      </c>
      <c r="F242" s="58">
        <v>5</v>
      </c>
      <c r="G242" s="58">
        <v>0.5</v>
      </c>
      <c r="H242" s="58">
        <v>1</v>
      </c>
      <c r="I242" s="58">
        <v>1.384E-2</v>
      </c>
      <c r="J242" s="58">
        <v>1.047E-2</v>
      </c>
      <c r="K242" s="100">
        <f>J242/0.0019</f>
        <v>5.5105263157894742</v>
      </c>
      <c r="L242" s="109">
        <v>0.5</v>
      </c>
      <c r="M242" s="60">
        <v>22.130361000000001</v>
      </c>
      <c r="N242" s="60">
        <v>82.942981000000003</v>
      </c>
      <c r="O242" s="58">
        <v>1</v>
      </c>
    </row>
    <row r="243" spans="2:15" ht="15" customHeight="1">
      <c r="B243" s="58">
        <v>167</v>
      </c>
      <c r="C243" s="64" t="s">
        <v>99</v>
      </c>
      <c r="D243" s="59" t="s">
        <v>88</v>
      </c>
      <c r="E243" s="58">
        <v>1</v>
      </c>
      <c r="F243" s="58">
        <v>5</v>
      </c>
      <c r="G243" s="58">
        <v>0.5</v>
      </c>
      <c r="H243" s="58">
        <v>1</v>
      </c>
      <c r="I243" s="58">
        <v>1.384E-2</v>
      </c>
      <c r="J243" s="58">
        <v>1.047E-2</v>
      </c>
      <c r="K243" s="100">
        <f>J243/0.0019</f>
        <v>5.5105263157894742</v>
      </c>
      <c r="L243" s="109">
        <v>0.5</v>
      </c>
      <c r="M243" s="60">
        <v>22.129128999999999</v>
      </c>
      <c r="N243" s="60">
        <v>82.943029999999993</v>
      </c>
      <c r="O243" s="58">
        <v>1</v>
      </c>
    </row>
    <row r="244" spans="2:15" ht="15" customHeight="1">
      <c r="B244" s="58">
        <v>168</v>
      </c>
      <c r="C244" s="64" t="s">
        <v>99</v>
      </c>
      <c r="D244" s="59" t="s">
        <v>88</v>
      </c>
      <c r="E244" s="58">
        <v>1</v>
      </c>
      <c r="F244" s="58">
        <v>5</v>
      </c>
      <c r="G244" s="58">
        <v>0.5</v>
      </c>
      <c r="H244" s="58">
        <v>1</v>
      </c>
      <c r="I244" s="58">
        <v>1.384E-2</v>
      </c>
      <c r="J244" s="58">
        <v>1.047E-2</v>
      </c>
      <c r="K244" s="100">
        <f>J244/0.0019</f>
        <v>5.5105263157894742</v>
      </c>
      <c r="L244" s="109">
        <v>0.5</v>
      </c>
      <c r="M244" s="60">
        <v>22.129451</v>
      </c>
      <c r="N244" s="60">
        <v>82.942593000000002</v>
      </c>
      <c r="O244" s="58">
        <v>1</v>
      </c>
    </row>
    <row r="245" spans="2:15" ht="15" customHeight="1">
      <c r="B245" s="58">
        <v>169</v>
      </c>
      <c r="C245" s="64" t="s">
        <v>99</v>
      </c>
      <c r="D245" s="59" t="s">
        <v>88</v>
      </c>
      <c r="E245" s="58">
        <v>1</v>
      </c>
      <c r="F245" s="58">
        <v>5</v>
      </c>
      <c r="G245" s="58">
        <v>0.5</v>
      </c>
      <c r="H245" s="58">
        <v>1</v>
      </c>
      <c r="I245" s="58">
        <v>1.384E-2</v>
      </c>
      <c r="J245" s="58">
        <v>1.047E-2</v>
      </c>
      <c r="K245" s="100">
        <f>J245/0.0019</f>
        <v>5.5105263157894742</v>
      </c>
      <c r="L245" s="109">
        <v>0.5</v>
      </c>
      <c r="M245" s="60">
        <v>22.129549000000001</v>
      </c>
      <c r="N245" s="60">
        <v>82.941361000000001</v>
      </c>
      <c r="O245" s="58">
        <v>1</v>
      </c>
    </row>
    <row r="246" spans="2:15" ht="15" customHeight="1">
      <c r="B246" s="58">
        <v>170</v>
      </c>
      <c r="C246" s="64" t="s">
        <v>99</v>
      </c>
      <c r="D246" s="59" t="s">
        <v>88</v>
      </c>
      <c r="E246" s="58">
        <v>1</v>
      </c>
      <c r="F246" s="58">
        <v>5</v>
      </c>
      <c r="G246" s="58">
        <v>0.5</v>
      </c>
      <c r="H246" s="58">
        <v>1</v>
      </c>
      <c r="I246" s="58">
        <v>1.384E-2</v>
      </c>
      <c r="J246" s="58">
        <v>1.047E-2</v>
      </c>
      <c r="K246" s="100">
        <f>J246/0.0019</f>
        <v>5.5105263157894742</v>
      </c>
      <c r="L246" s="109">
        <v>0.5</v>
      </c>
      <c r="M246" s="60">
        <v>22.129911</v>
      </c>
      <c r="N246" s="60">
        <v>82.939299000000005</v>
      </c>
      <c r="O246" s="58">
        <v>1</v>
      </c>
    </row>
    <row r="247" spans="2:15" ht="15" customHeight="1">
      <c r="B247" s="58">
        <v>171</v>
      </c>
      <c r="C247" s="64" t="s">
        <v>99</v>
      </c>
      <c r="D247" s="59" t="s">
        <v>88</v>
      </c>
      <c r="E247" s="58">
        <v>1</v>
      </c>
      <c r="F247" s="58">
        <v>5</v>
      </c>
      <c r="G247" s="58">
        <v>0.5</v>
      </c>
      <c r="H247" s="58">
        <v>1</v>
      </c>
      <c r="I247" s="58">
        <v>1.384E-2</v>
      </c>
      <c r="J247" s="58">
        <v>1.047E-2</v>
      </c>
      <c r="K247" s="100">
        <f>J247/0.0019</f>
        <v>5.5105263157894742</v>
      </c>
      <c r="L247" s="109">
        <v>0.5</v>
      </c>
      <c r="M247" s="60">
        <v>22.129116</v>
      </c>
      <c r="N247" s="60">
        <v>82.939252999999994</v>
      </c>
      <c r="O247" s="58">
        <v>1</v>
      </c>
    </row>
    <row r="248" spans="2:15" ht="15" customHeight="1">
      <c r="B248" s="58">
        <v>172</v>
      </c>
      <c r="C248" s="64" t="s">
        <v>99</v>
      </c>
      <c r="D248" s="59" t="s">
        <v>88</v>
      </c>
      <c r="E248" s="58">
        <v>1</v>
      </c>
      <c r="F248" s="58">
        <v>5</v>
      </c>
      <c r="G248" s="58">
        <v>0.5</v>
      </c>
      <c r="H248" s="58">
        <v>1</v>
      </c>
      <c r="I248" s="58">
        <v>1.384E-2</v>
      </c>
      <c r="J248" s="58">
        <v>1.047E-2</v>
      </c>
      <c r="K248" s="100">
        <f>J248/0.0019</f>
        <v>5.5105263157894742</v>
      </c>
      <c r="L248" s="109">
        <v>0.5</v>
      </c>
      <c r="M248" s="60">
        <v>22.129372</v>
      </c>
      <c r="N248" s="60">
        <v>82.939560999999998</v>
      </c>
      <c r="O248" s="58">
        <v>1</v>
      </c>
    </row>
    <row r="249" spans="2:15" ht="15" customHeight="1">
      <c r="B249" s="58">
        <v>173</v>
      </c>
      <c r="C249" s="64" t="s">
        <v>99</v>
      </c>
      <c r="D249" s="59" t="s">
        <v>88</v>
      </c>
      <c r="E249" s="58">
        <v>1</v>
      </c>
      <c r="F249" s="58">
        <v>5</v>
      </c>
      <c r="G249" s="58">
        <v>0.5</v>
      </c>
      <c r="H249" s="58">
        <v>1</v>
      </c>
      <c r="I249" s="58">
        <v>1.384E-2</v>
      </c>
      <c r="J249" s="58">
        <v>1.047E-2</v>
      </c>
      <c r="K249" s="100">
        <f>J249/0.0019</f>
        <v>5.5105263157894742</v>
      </c>
      <c r="L249" s="109">
        <v>0.5</v>
      </c>
      <c r="M249" s="60">
        <v>22.128958000000001</v>
      </c>
      <c r="N249" s="60">
        <v>82.939679999999996</v>
      </c>
      <c r="O249" s="58">
        <v>1</v>
      </c>
    </row>
    <row r="250" spans="2:15" ht="15" customHeight="1">
      <c r="B250" s="58">
        <v>174</v>
      </c>
      <c r="C250" s="64" t="s">
        <v>99</v>
      </c>
      <c r="D250" s="59" t="s">
        <v>88</v>
      </c>
      <c r="E250" s="58">
        <v>1</v>
      </c>
      <c r="F250" s="58">
        <v>5</v>
      </c>
      <c r="G250" s="58">
        <v>0.5</v>
      </c>
      <c r="H250" s="58">
        <v>1</v>
      </c>
      <c r="I250" s="58">
        <v>1.384E-2</v>
      </c>
      <c r="J250" s="58">
        <v>1.047E-2</v>
      </c>
      <c r="K250" s="100">
        <f>J250/0.0019</f>
        <v>5.5105263157894742</v>
      </c>
      <c r="L250" s="109">
        <v>0.5</v>
      </c>
      <c r="M250" s="60">
        <v>22.128668999999999</v>
      </c>
      <c r="N250" s="60">
        <v>82.939003</v>
      </c>
      <c r="O250" s="58">
        <v>1</v>
      </c>
    </row>
    <row r="251" spans="2:15" ht="15" customHeight="1">
      <c r="B251" s="58">
        <v>175</v>
      </c>
      <c r="C251" s="64" t="s">
        <v>99</v>
      </c>
      <c r="D251" s="59" t="s">
        <v>88</v>
      </c>
      <c r="E251" s="58">
        <v>1</v>
      </c>
      <c r="F251" s="58">
        <v>5</v>
      </c>
      <c r="G251" s="58">
        <v>0.5</v>
      </c>
      <c r="H251" s="58">
        <v>1</v>
      </c>
      <c r="I251" s="58">
        <v>1.384E-2</v>
      </c>
      <c r="J251" s="58">
        <v>1.047E-2</v>
      </c>
      <c r="K251" s="100">
        <f>J251/0.0019</f>
        <v>5.5105263157894742</v>
      </c>
      <c r="L251" s="109">
        <v>0.5</v>
      </c>
      <c r="M251" s="60">
        <v>22.128387</v>
      </c>
      <c r="N251" s="60">
        <v>82.939621000000002</v>
      </c>
      <c r="O251" s="58">
        <v>1</v>
      </c>
    </row>
    <row r="252" spans="2:15" ht="15" customHeight="1">
      <c r="B252" s="58">
        <v>176</v>
      </c>
      <c r="C252" s="64" t="s">
        <v>99</v>
      </c>
      <c r="D252" s="59" t="s">
        <v>88</v>
      </c>
      <c r="E252" s="58">
        <v>1</v>
      </c>
      <c r="F252" s="58">
        <v>5</v>
      </c>
      <c r="G252" s="58">
        <v>0.5</v>
      </c>
      <c r="H252" s="58">
        <v>1</v>
      </c>
      <c r="I252" s="58">
        <v>1.384E-2</v>
      </c>
      <c r="J252" s="58">
        <v>1.047E-2</v>
      </c>
      <c r="K252" s="100">
        <f>J252/0.0019</f>
        <v>5.5105263157894742</v>
      </c>
      <c r="L252" s="109">
        <v>0.5</v>
      </c>
      <c r="M252" s="60">
        <v>22.129044</v>
      </c>
      <c r="N252" s="60">
        <v>82.940297000000001</v>
      </c>
      <c r="O252" s="58">
        <v>1</v>
      </c>
    </row>
    <row r="253" spans="2:15" ht="15" customHeight="1">
      <c r="B253" s="58">
        <v>177</v>
      </c>
      <c r="C253" s="64" t="s">
        <v>99</v>
      </c>
      <c r="D253" s="59" t="s">
        <v>88</v>
      </c>
      <c r="E253" s="58">
        <v>1</v>
      </c>
      <c r="F253" s="58">
        <v>5</v>
      </c>
      <c r="G253" s="58">
        <v>0.5</v>
      </c>
      <c r="H253" s="58">
        <v>1</v>
      </c>
      <c r="I253" s="58">
        <v>1.384E-2</v>
      </c>
      <c r="J253" s="58">
        <v>1.047E-2</v>
      </c>
      <c r="K253" s="100">
        <f>J253/0.0019</f>
        <v>5.5105263157894742</v>
      </c>
      <c r="L253" s="109">
        <v>0.5</v>
      </c>
      <c r="M253" s="60">
        <v>22.129332999999999</v>
      </c>
      <c r="N253" s="60">
        <v>82.940015000000002</v>
      </c>
      <c r="O253" s="58">
        <v>1</v>
      </c>
    </row>
    <row r="254" spans="2:15" ht="15" customHeight="1">
      <c r="B254" s="58">
        <v>178</v>
      </c>
      <c r="C254" s="64" t="s">
        <v>99</v>
      </c>
      <c r="D254" s="59" t="s">
        <v>88</v>
      </c>
      <c r="E254" s="58">
        <v>1</v>
      </c>
      <c r="F254" s="58">
        <v>5</v>
      </c>
      <c r="G254" s="58">
        <v>0.5</v>
      </c>
      <c r="H254" s="58">
        <v>1</v>
      </c>
      <c r="I254" s="58">
        <v>1.384E-2</v>
      </c>
      <c r="J254" s="58">
        <v>1.047E-2</v>
      </c>
      <c r="K254" s="100">
        <f>J254/0.0019</f>
        <v>5.5105263157894742</v>
      </c>
      <c r="L254" s="109">
        <v>0.5</v>
      </c>
      <c r="M254" s="60">
        <v>22.128609999999998</v>
      </c>
      <c r="N254" s="60">
        <v>82.940152999999995</v>
      </c>
      <c r="O254" s="58">
        <v>1</v>
      </c>
    </row>
    <row r="255" spans="2:15" ht="15" customHeight="1">
      <c r="B255" s="58">
        <v>179</v>
      </c>
      <c r="C255" s="64" t="s">
        <v>99</v>
      </c>
      <c r="D255" s="59" t="s">
        <v>88</v>
      </c>
      <c r="E255" s="58">
        <v>1</v>
      </c>
      <c r="F255" s="58">
        <v>5</v>
      </c>
      <c r="G255" s="58">
        <v>0.5</v>
      </c>
      <c r="H255" s="58">
        <v>1</v>
      </c>
      <c r="I255" s="58">
        <v>1.384E-2</v>
      </c>
      <c r="J255" s="58">
        <v>1.047E-2</v>
      </c>
      <c r="K255" s="100">
        <f>J255/0.0019</f>
        <v>5.5105263157894742</v>
      </c>
      <c r="L255" s="109">
        <v>0.5</v>
      </c>
      <c r="M255" s="60">
        <v>22.128064999999999</v>
      </c>
      <c r="N255" s="60">
        <v>82.939745000000002</v>
      </c>
      <c r="O255" s="58">
        <v>1</v>
      </c>
    </row>
    <row r="256" spans="2:15" ht="15" customHeight="1">
      <c r="B256" s="58">
        <v>180</v>
      </c>
      <c r="C256" s="64" t="s">
        <v>99</v>
      </c>
      <c r="D256" s="59" t="s">
        <v>88</v>
      </c>
      <c r="E256" s="58">
        <v>1</v>
      </c>
      <c r="F256" s="58">
        <v>5</v>
      </c>
      <c r="G256" s="58">
        <v>0.5</v>
      </c>
      <c r="H256" s="58">
        <v>1</v>
      </c>
      <c r="I256" s="58">
        <v>1.384E-2</v>
      </c>
      <c r="J256" s="58">
        <v>1.047E-2</v>
      </c>
      <c r="K256" s="100">
        <f>J256/0.0019</f>
        <v>5.5105263157894742</v>
      </c>
      <c r="L256" s="109">
        <v>0.5</v>
      </c>
      <c r="M256" s="60">
        <v>22.128202999999999</v>
      </c>
      <c r="N256" s="60">
        <v>82.940376000000001</v>
      </c>
      <c r="O256" s="58">
        <v>1</v>
      </c>
    </row>
    <row r="257" spans="2:15" ht="15" customHeight="1">
      <c r="B257" s="58">
        <v>181</v>
      </c>
      <c r="C257" s="64" t="s">
        <v>99</v>
      </c>
      <c r="D257" s="59" t="s">
        <v>88</v>
      </c>
      <c r="E257" s="58">
        <v>1</v>
      </c>
      <c r="F257" s="58">
        <v>5</v>
      </c>
      <c r="G257" s="58">
        <v>0.5</v>
      </c>
      <c r="H257" s="58">
        <v>1</v>
      </c>
      <c r="I257" s="58">
        <v>1.384E-2</v>
      </c>
      <c r="J257" s="58">
        <v>1.047E-2</v>
      </c>
      <c r="K257" s="100">
        <f>J257/0.0019</f>
        <v>5.5105263157894742</v>
      </c>
      <c r="L257" s="109">
        <v>0.5</v>
      </c>
      <c r="M257" s="60">
        <v>22.128446</v>
      </c>
      <c r="N257" s="60">
        <v>82.940796000000006</v>
      </c>
      <c r="O257" s="58">
        <v>1</v>
      </c>
    </row>
    <row r="258" spans="2:15" ht="15" customHeight="1">
      <c r="B258" s="58">
        <v>182</v>
      </c>
      <c r="C258" s="64" t="s">
        <v>99</v>
      </c>
      <c r="D258" s="59" t="s">
        <v>88</v>
      </c>
      <c r="E258" s="58">
        <v>1</v>
      </c>
      <c r="F258" s="58">
        <v>5</v>
      </c>
      <c r="G258" s="58">
        <v>0.5</v>
      </c>
      <c r="H258" s="58">
        <v>1</v>
      </c>
      <c r="I258" s="58">
        <v>1.384E-2</v>
      </c>
      <c r="J258" s="58">
        <v>1.047E-2</v>
      </c>
      <c r="K258" s="100">
        <f>J258/0.0019</f>
        <v>5.5105263157894742</v>
      </c>
      <c r="L258" s="109">
        <v>0.5</v>
      </c>
      <c r="M258" s="60">
        <v>22.12792</v>
      </c>
      <c r="N258" s="60">
        <v>82.940836000000004</v>
      </c>
      <c r="O258" s="58">
        <v>1</v>
      </c>
    </row>
    <row r="259" spans="2:15" ht="15" customHeight="1">
      <c r="B259" s="58">
        <v>183</v>
      </c>
      <c r="C259" s="64" t="s">
        <v>99</v>
      </c>
      <c r="D259" s="59" t="s">
        <v>88</v>
      </c>
      <c r="E259" s="58">
        <v>1</v>
      </c>
      <c r="F259" s="58">
        <v>5</v>
      </c>
      <c r="G259" s="58">
        <v>0.5</v>
      </c>
      <c r="H259" s="58">
        <v>1</v>
      </c>
      <c r="I259" s="58">
        <v>1.384E-2</v>
      </c>
      <c r="J259" s="58">
        <v>1.047E-2</v>
      </c>
      <c r="K259" s="100">
        <f>J259/0.0019</f>
        <v>5.5105263157894742</v>
      </c>
      <c r="L259" s="109">
        <v>0.5</v>
      </c>
      <c r="M259" s="60">
        <v>22.128222000000001</v>
      </c>
      <c r="N259" s="60">
        <v>82.938635000000005</v>
      </c>
      <c r="O259" s="58">
        <v>1</v>
      </c>
    </row>
    <row r="260" spans="2:15" ht="15" customHeight="1">
      <c r="B260" s="58">
        <v>184</v>
      </c>
      <c r="C260" s="64" t="s">
        <v>99</v>
      </c>
      <c r="D260" s="59" t="s">
        <v>88</v>
      </c>
      <c r="E260" s="58">
        <v>1</v>
      </c>
      <c r="F260" s="58">
        <v>5</v>
      </c>
      <c r="G260" s="58">
        <v>0.5</v>
      </c>
      <c r="H260" s="58">
        <v>1</v>
      </c>
      <c r="I260" s="58">
        <v>1.384E-2</v>
      </c>
      <c r="J260" s="58">
        <v>1.047E-2</v>
      </c>
      <c r="K260" s="100">
        <f>J260/0.0019</f>
        <v>5.5105263157894742</v>
      </c>
      <c r="L260" s="109">
        <v>0.5</v>
      </c>
      <c r="M260" s="60">
        <v>22.128150000000002</v>
      </c>
      <c r="N260" s="60">
        <v>82.940948000000006</v>
      </c>
      <c r="O260" s="58">
        <v>1</v>
      </c>
    </row>
    <row r="261" spans="2:15" ht="15" customHeight="1">
      <c r="B261" s="58">
        <v>185</v>
      </c>
      <c r="C261" s="64" t="s">
        <v>99</v>
      </c>
      <c r="D261" s="59" t="s">
        <v>88</v>
      </c>
      <c r="E261" s="58">
        <v>1</v>
      </c>
      <c r="F261" s="58">
        <v>5</v>
      </c>
      <c r="G261" s="58">
        <v>0.5</v>
      </c>
      <c r="H261" s="58">
        <v>1</v>
      </c>
      <c r="I261" s="58">
        <v>1.384E-2</v>
      </c>
      <c r="J261" s="58">
        <v>1.047E-2</v>
      </c>
      <c r="K261" s="100">
        <f>J261/0.0019</f>
        <v>5.5105263157894742</v>
      </c>
      <c r="L261" s="109">
        <v>0.5</v>
      </c>
      <c r="M261" s="60">
        <v>22.127814999999998</v>
      </c>
      <c r="N261" s="60">
        <v>82.939909999999998</v>
      </c>
      <c r="O261" s="58">
        <v>1</v>
      </c>
    </row>
    <row r="262" spans="2:15" ht="15" customHeight="1">
      <c r="B262" s="58">
        <v>186</v>
      </c>
      <c r="C262" s="64" t="s">
        <v>99</v>
      </c>
      <c r="D262" s="59" t="s">
        <v>88</v>
      </c>
      <c r="E262" s="58">
        <v>1</v>
      </c>
      <c r="F262" s="58">
        <v>5</v>
      </c>
      <c r="G262" s="58">
        <v>0.5</v>
      </c>
      <c r="H262" s="58">
        <v>1</v>
      </c>
      <c r="I262" s="58">
        <v>1.384E-2</v>
      </c>
      <c r="J262" s="58">
        <v>1.047E-2</v>
      </c>
      <c r="K262" s="100">
        <f>J262/0.0019</f>
        <v>5.5105263157894742</v>
      </c>
      <c r="L262" s="109">
        <v>0.5</v>
      </c>
      <c r="M262" s="60">
        <v>22.129187999999999</v>
      </c>
      <c r="N262" s="60">
        <v>82.938648000000001</v>
      </c>
      <c r="O262" s="58">
        <v>1</v>
      </c>
    </row>
    <row r="263" spans="2:15" ht="15" customHeight="1">
      <c r="B263" s="58">
        <v>187</v>
      </c>
      <c r="C263" s="64" t="s">
        <v>99</v>
      </c>
      <c r="D263" s="59" t="s">
        <v>88</v>
      </c>
      <c r="E263" s="58">
        <v>1</v>
      </c>
      <c r="F263" s="58">
        <v>5</v>
      </c>
      <c r="G263" s="58">
        <v>0.5</v>
      </c>
      <c r="H263" s="58">
        <v>1</v>
      </c>
      <c r="I263" s="58">
        <v>1.384E-2</v>
      </c>
      <c r="J263" s="58">
        <v>1.047E-2</v>
      </c>
      <c r="K263" s="100">
        <f>J263/0.0019</f>
        <v>5.5105263157894742</v>
      </c>
      <c r="L263" s="109">
        <v>0.5</v>
      </c>
      <c r="M263" s="60">
        <v>22.128157000000002</v>
      </c>
      <c r="N263" s="60">
        <v>82.939285999999996</v>
      </c>
      <c r="O263" s="58">
        <v>1</v>
      </c>
    </row>
    <row r="264" spans="2:15" ht="15" customHeight="1">
      <c r="B264" s="58">
        <v>188</v>
      </c>
      <c r="C264" s="64" t="s">
        <v>99</v>
      </c>
      <c r="D264" s="59" t="s">
        <v>88</v>
      </c>
      <c r="E264" s="58">
        <v>1</v>
      </c>
      <c r="F264" s="58">
        <v>5</v>
      </c>
      <c r="G264" s="58">
        <v>0.5</v>
      </c>
      <c r="H264" s="58">
        <v>1</v>
      </c>
      <c r="I264" s="58">
        <v>1.384E-2</v>
      </c>
      <c r="J264" s="58">
        <v>1.047E-2</v>
      </c>
      <c r="K264" s="100">
        <f>J264/0.0019</f>
        <v>5.5105263157894742</v>
      </c>
      <c r="L264" s="109">
        <v>0.5</v>
      </c>
      <c r="M264" s="60">
        <v>22.127585</v>
      </c>
      <c r="N264" s="60">
        <v>82.940724000000003</v>
      </c>
      <c r="O264" s="58">
        <v>1</v>
      </c>
    </row>
    <row r="265" spans="2:15" ht="15" customHeight="1">
      <c r="B265" s="58">
        <v>189</v>
      </c>
      <c r="C265" s="64" t="s">
        <v>99</v>
      </c>
      <c r="D265" s="59" t="s">
        <v>88</v>
      </c>
      <c r="E265" s="58">
        <v>1</v>
      </c>
      <c r="F265" s="58">
        <v>5</v>
      </c>
      <c r="G265" s="58">
        <v>0.5</v>
      </c>
      <c r="H265" s="58">
        <v>1</v>
      </c>
      <c r="I265" s="58">
        <v>1.384E-2</v>
      </c>
      <c r="J265" s="58">
        <v>1.047E-2</v>
      </c>
      <c r="K265" s="100">
        <f>J265/0.0019</f>
        <v>5.5105263157894742</v>
      </c>
      <c r="L265" s="109">
        <v>0.5</v>
      </c>
      <c r="M265" s="60">
        <v>22.128602999999998</v>
      </c>
      <c r="N265" s="60">
        <v>82.940618999999998</v>
      </c>
      <c r="O265" s="58">
        <v>1</v>
      </c>
    </row>
    <row r="266" spans="2:15" ht="15" customHeight="1">
      <c r="B266" s="58">
        <v>190</v>
      </c>
      <c r="C266" s="64" t="s">
        <v>99</v>
      </c>
      <c r="D266" s="59" t="s">
        <v>88</v>
      </c>
      <c r="E266" s="58">
        <v>1</v>
      </c>
      <c r="F266" s="58">
        <v>5</v>
      </c>
      <c r="G266" s="58">
        <v>0.5</v>
      </c>
      <c r="H266" s="58">
        <v>1</v>
      </c>
      <c r="I266" s="58">
        <v>1.384E-2</v>
      </c>
      <c r="J266" s="58">
        <v>1.047E-2</v>
      </c>
      <c r="K266" s="100">
        <f>J266/0.0019</f>
        <v>5.5105263157894742</v>
      </c>
      <c r="L266" s="109">
        <v>0.5</v>
      </c>
      <c r="M266" s="60">
        <v>22.127559000000002</v>
      </c>
      <c r="N266" s="60">
        <v>82.940152999999995</v>
      </c>
      <c r="O266" s="58">
        <v>1</v>
      </c>
    </row>
    <row r="267" spans="2:15" ht="15" customHeight="1">
      <c r="B267" s="58">
        <v>191</v>
      </c>
      <c r="C267" s="64" t="s">
        <v>99</v>
      </c>
      <c r="D267" s="59" t="s">
        <v>88</v>
      </c>
      <c r="E267" s="58">
        <v>1</v>
      </c>
      <c r="F267" s="58">
        <v>5</v>
      </c>
      <c r="G267" s="58">
        <v>0.5</v>
      </c>
      <c r="H267" s="58">
        <v>1</v>
      </c>
      <c r="I267" s="58">
        <v>1.384E-2</v>
      </c>
      <c r="J267" s="58">
        <v>1.047E-2</v>
      </c>
      <c r="K267" s="100">
        <f>J267/0.0019</f>
        <v>5.5105263157894742</v>
      </c>
      <c r="L267" s="109">
        <v>0.5</v>
      </c>
      <c r="M267" s="60">
        <v>22.127860999999999</v>
      </c>
      <c r="N267" s="60">
        <v>82.940316999999993</v>
      </c>
      <c r="O267" s="58">
        <v>1</v>
      </c>
    </row>
    <row r="268" spans="2:15" ht="15" customHeight="1">
      <c r="B268" s="58">
        <v>192</v>
      </c>
      <c r="C268" s="64" t="s">
        <v>99</v>
      </c>
      <c r="D268" s="59" t="s">
        <v>88</v>
      </c>
      <c r="E268" s="58">
        <v>1</v>
      </c>
      <c r="F268" s="58">
        <v>5</v>
      </c>
      <c r="G268" s="58">
        <v>0.5</v>
      </c>
      <c r="H268" s="58">
        <v>1</v>
      </c>
      <c r="I268" s="58">
        <v>1.384E-2</v>
      </c>
      <c r="J268" s="58">
        <v>1.047E-2</v>
      </c>
      <c r="K268" s="100">
        <f>J268/0.0019</f>
        <v>5.5105263157894742</v>
      </c>
      <c r="L268" s="109">
        <v>0.5</v>
      </c>
      <c r="M268" s="60">
        <v>22.127078999999998</v>
      </c>
      <c r="N268" s="60">
        <v>82.940703999999997</v>
      </c>
      <c r="O268" s="58">
        <v>1</v>
      </c>
    </row>
    <row r="269" spans="2:15" ht="15" customHeight="1">
      <c r="B269" s="58">
        <v>193</v>
      </c>
      <c r="C269" s="64" t="s">
        <v>99</v>
      </c>
      <c r="D269" s="59" t="s">
        <v>88</v>
      </c>
      <c r="E269" s="58">
        <v>1</v>
      </c>
      <c r="F269" s="58">
        <v>5</v>
      </c>
      <c r="G269" s="58">
        <v>0.5</v>
      </c>
      <c r="H269" s="58">
        <v>1</v>
      </c>
      <c r="I269" s="58">
        <v>1.384E-2</v>
      </c>
      <c r="J269" s="58">
        <v>1.047E-2</v>
      </c>
      <c r="K269" s="100">
        <f>J269/0.0019</f>
        <v>5.5105263157894742</v>
      </c>
      <c r="L269" s="109">
        <v>0.5</v>
      </c>
      <c r="M269" s="60">
        <v>22.127907</v>
      </c>
      <c r="N269" s="60">
        <v>82.941209999999998</v>
      </c>
      <c r="O269" s="58">
        <v>1</v>
      </c>
    </row>
    <row r="270" spans="2:15" ht="15" customHeight="1">
      <c r="B270" s="58">
        <v>194</v>
      </c>
      <c r="C270" s="64" t="s">
        <v>99</v>
      </c>
      <c r="D270" s="59" t="s">
        <v>88</v>
      </c>
      <c r="E270" s="58">
        <v>1</v>
      </c>
      <c r="F270" s="58">
        <v>5</v>
      </c>
      <c r="G270" s="58">
        <v>0.5</v>
      </c>
      <c r="H270" s="58">
        <v>1</v>
      </c>
      <c r="I270" s="58">
        <v>1.384E-2</v>
      </c>
      <c r="J270" s="58">
        <v>1.047E-2</v>
      </c>
      <c r="K270" s="100">
        <f>J270/0.0019</f>
        <v>5.5105263157894742</v>
      </c>
      <c r="L270" s="109">
        <v>0.5</v>
      </c>
      <c r="M270" s="60">
        <v>22.127414000000002</v>
      </c>
      <c r="N270" s="60">
        <v>82.941361000000001</v>
      </c>
      <c r="O270" s="58">
        <v>1</v>
      </c>
    </row>
    <row r="271" spans="2:15" ht="15" customHeight="1">
      <c r="B271" s="58">
        <v>195</v>
      </c>
      <c r="C271" s="64" t="s">
        <v>99</v>
      </c>
      <c r="D271" s="59" t="s">
        <v>88</v>
      </c>
      <c r="E271" s="58">
        <v>1</v>
      </c>
      <c r="F271" s="58">
        <v>5</v>
      </c>
      <c r="G271" s="58">
        <v>0.5</v>
      </c>
      <c r="H271" s="58">
        <v>1</v>
      </c>
      <c r="I271" s="58">
        <v>1.384E-2</v>
      </c>
      <c r="J271" s="58">
        <v>1.047E-2</v>
      </c>
      <c r="K271" s="100">
        <f>J271/0.0019</f>
        <v>5.5105263157894742</v>
      </c>
      <c r="L271" s="109">
        <v>0.5</v>
      </c>
      <c r="M271" s="60">
        <v>22.127624999999998</v>
      </c>
      <c r="N271" s="60">
        <v>82.942070999999999</v>
      </c>
      <c r="O271" s="58">
        <v>1</v>
      </c>
    </row>
    <row r="272" spans="2:15" ht="15" customHeight="1">
      <c r="B272" s="58">
        <v>196</v>
      </c>
      <c r="C272" s="64" t="s">
        <v>99</v>
      </c>
      <c r="D272" s="59" t="s">
        <v>88</v>
      </c>
      <c r="E272" s="58">
        <v>1</v>
      </c>
      <c r="F272" s="58">
        <v>5</v>
      </c>
      <c r="G272" s="58">
        <v>0.5</v>
      </c>
      <c r="H272" s="58">
        <v>1</v>
      </c>
      <c r="I272" s="58">
        <v>1.384E-2</v>
      </c>
      <c r="J272" s="58">
        <v>1.047E-2</v>
      </c>
      <c r="K272" s="100">
        <f>J272/0.0019</f>
        <v>5.5105263157894742</v>
      </c>
      <c r="L272" s="109">
        <v>0.5</v>
      </c>
      <c r="M272" s="60">
        <v>22.127763000000002</v>
      </c>
      <c r="N272" s="60">
        <v>82.941578000000007</v>
      </c>
      <c r="O272" s="58">
        <v>1</v>
      </c>
    </row>
    <row r="273" spans="2:15" ht="15" customHeight="1">
      <c r="B273" s="58">
        <v>197</v>
      </c>
      <c r="C273" s="64" t="s">
        <v>99</v>
      </c>
      <c r="D273" s="59" t="s">
        <v>88</v>
      </c>
      <c r="E273" s="58">
        <v>1</v>
      </c>
      <c r="F273" s="58">
        <v>5</v>
      </c>
      <c r="G273" s="58">
        <v>0.5</v>
      </c>
      <c r="H273" s="58">
        <v>1</v>
      </c>
      <c r="I273" s="58">
        <v>1.384E-2</v>
      </c>
      <c r="J273" s="58">
        <v>1.047E-2</v>
      </c>
      <c r="K273" s="100">
        <f>J273/0.0019</f>
        <v>5.5105263157894742</v>
      </c>
      <c r="L273" s="109">
        <v>0.5</v>
      </c>
      <c r="M273" s="60">
        <v>22.127144999999999</v>
      </c>
      <c r="N273" s="60">
        <v>82.941531999999995</v>
      </c>
      <c r="O273" s="58">
        <v>1</v>
      </c>
    </row>
    <row r="274" spans="2:15" ht="15" customHeight="1">
      <c r="B274" s="58">
        <v>198</v>
      </c>
      <c r="C274" s="64" t="s">
        <v>99</v>
      </c>
      <c r="D274" s="59" t="s">
        <v>88</v>
      </c>
      <c r="E274" s="58">
        <v>1</v>
      </c>
      <c r="F274" s="58">
        <v>5</v>
      </c>
      <c r="G274" s="58">
        <v>0.5</v>
      </c>
      <c r="H274" s="58">
        <v>1</v>
      </c>
      <c r="I274" s="58">
        <v>1.384E-2</v>
      </c>
      <c r="J274" s="58">
        <v>1.047E-2</v>
      </c>
      <c r="K274" s="100">
        <f>J274/0.0019</f>
        <v>5.5105263157894742</v>
      </c>
      <c r="L274" s="109">
        <v>0.5</v>
      </c>
      <c r="M274" s="60">
        <v>22.127303000000001</v>
      </c>
      <c r="N274" s="60">
        <v>82.942176000000003</v>
      </c>
      <c r="O274" s="58">
        <v>1</v>
      </c>
    </row>
    <row r="275" spans="2:15" ht="15" customHeight="1">
      <c r="B275" s="58">
        <v>199</v>
      </c>
      <c r="C275" s="64" t="s">
        <v>99</v>
      </c>
      <c r="D275" s="59" t="s">
        <v>88</v>
      </c>
      <c r="E275" s="58">
        <v>1</v>
      </c>
      <c r="F275" s="58">
        <v>5</v>
      </c>
      <c r="G275" s="58">
        <v>0.5</v>
      </c>
      <c r="H275" s="58">
        <v>1</v>
      </c>
      <c r="I275" s="58">
        <v>1.384E-2</v>
      </c>
      <c r="J275" s="58">
        <v>1.047E-2</v>
      </c>
      <c r="K275" s="100">
        <f>J275/0.0019</f>
        <v>5.5105263157894742</v>
      </c>
      <c r="L275" s="109">
        <v>0.5</v>
      </c>
      <c r="M275" s="60">
        <v>22.127329</v>
      </c>
      <c r="N275" s="60">
        <v>82.941703000000004</v>
      </c>
      <c r="O275" s="58">
        <v>1</v>
      </c>
    </row>
    <row r="276" spans="2:15" ht="15" customHeight="1">
      <c r="B276" s="58">
        <v>200</v>
      </c>
      <c r="C276" s="64" t="s">
        <v>99</v>
      </c>
      <c r="D276" s="59" t="s">
        <v>88</v>
      </c>
      <c r="E276" s="58">
        <v>1</v>
      </c>
      <c r="F276" s="58">
        <v>5</v>
      </c>
      <c r="G276" s="58">
        <v>0.5</v>
      </c>
      <c r="H276" s="58">
        <v>1</v>
      </c>
      <c r="I276" s="58">
        <v>1.384E-2</v>
      </c>
      <c r="J276" s="58">
        <v>1.047E-2</v>
      </c>
      <c r="K276" s="100">
        <f>J276/0.0019</f>
        <v>5.5105263157894742</v>
      </c>
      <c r="L276" s="109">
        <v>0.5</v>
      </c>
      <c r="M276" s="60">
        <v>22.12771</v>
      </c>
      <c r="N276" s="60">
        <v>82.942425999999998</v>
      </c>
      <c r="O276" s="58">
        <v>1</v>
      </c>
    </row>
    <row r="277" spans="2:15" ht="15" customHeight="1">
      <c r="B277" s="58">
        <v>201</v>
      </c>
      <c r="C277" s="64" t="s">
        <v>99</v>
      </c>
      <c r="D277" s="59" t="s">
        <v>88</v>
      </c>
      <c r="E277" s="58">
        <v>1</v>
      </c>
      <c r="F277" s="58">
        <v>5</v>
      </c>
      <c r="G277" s="58">
        <v>0.5</v>
      </c>
      <c r="H277" s="58">
        <v>1</v>
      </c>
      <c r="I277" s="58">
        <v>1.384E-2</v>
      </c>
      <c r="J277" s="58">
        <v>1.047E-2</v>
      </c>
      <c r="K277" s="100">
        <f>J277/0.0019</f>
        <v>5.5105263157894742</v>
      </c>
      <c r="L277" s="109">
        <v>0.5</v>
      </c>
      <c r="M277" s="60">
        <v>22.128301</v>
      </c>
      <c r="N277" s="60">
        <v>82.940112999999997</v>
      </c>
      <c r="O277" s="58">
        <v>1</v>
      </c>
    </row>
    <row r="278" spans="2:15" s="61" customFormat="1" ht="15" customHeight="1">
      <c r="B278" s="58">
        <v>202</v>
      </c>
      <c r="C278" s="64" t="s">
        <v>99</v>
      </c>
      <c r="D278" s="59" t="s">
        <v>88</v>
      </c>
      <c r="E278" s="58">
        <v>1</v>
      </c>
      <c r="F278" s="58">
        <v>5</v>
      </c>
      <c r="G278" s="58">
        <v>0.5</v>
      </c>
      <c r="H278" s="58">
        <v>1</v>
      </c>
      <c r="I278" s="58">
        <v>1.384E-2</v>
      </c>
      <c r="J278" s="58">
        <v>1.047E-2</v>
      </c>
      <c r="K278" s="100">
        <f>J278/0.0019</f>
        <v>5.5105263157894742</v>
      </c>
      <c r="L278" s="109">
        <v>0.5</v>
      </c>
      <c r="M278" s="60">
        <v>22.128558000000002</v>
      </c>
      <c r="N278" s="60">
        <v>82.938708000000005</v>
      </c>
      <c r="O278" s="58">
        <v>1</v>
      </c>
    </row>
    <row r="279" spans="2:15" ht="15">
      <c r="B279" s="58">
        <v>203</v>
      </c>
      <c r="C279" s="64" t="s">
        <v>99</v>
      </c>
      <c r="D279" s="59" t="s">
        <v>88</v>
      </c>
      <c r="E279" s="58">
        <v>1</v>
      </c>
      <c r="F279" s="58">
        <v>5</v>
      </c>
      <c r="G279" s="58">
        <v>0.5</v>
      </c>
      <c r="H279" s="58">
        <v>1</v>
      </c>
      <c r="I279" s="58">
        <v>1.384E-2</v>
      </c>
      <c r="J279" s="58">
        <v>1.047E-2</v>
      </c>
      <c r="K279" s="100">
        <f>J279/0.0019</f>
        <v>5.5105263157894742</v>
      </c>
      <c r="L279" s="109">
        <v>0.5</v>
      </c>
      <c r="M279" s="60">
        <v>22.126856</v>
      </c>
      <c r="N279" s="60">
        <v>82.942267999999999</v>
      </c>
      <c r="O279" s="58">
        <v>1</v>
      </c>
    </row>
    <row r="280" spans="2:15" ht="15">
      <c r="B280" s="58">
        <v>204</v>
      </c>
      <c r="C280" s="64" t="s">
        <v>99</v>
      </c>
      <c r="D280" s="59" t="s">
        <v>88</v>
      </c>
      <c r="E280" s="58">
        <v>1</v>
      </c>
      <c r="F280" s="58">
        <v>5</v>
      </c>
      <c r="G280" s="58">
        <v>0.5</v>
      </c>
      <c r="H280" s="58">
        <v>1</v>
      </c>
      <c r="I280" s="58">
        <v>1.384E-2</v>
      </c>
      <c r="J280" s="58">
        <v>1.047E-2</v>
      </c>
      <c r="K280" s="100">
        <f>J280/0.0019</f>
        <v>5.5105263157894742</v>
      </c>
      <c r="L280" s="109">
        <v>0.5</v>
      </c>
      <c r="M280" s="60">
        <v>22.126988000000001</v>
      </c>
      <c r="N280" s="60">
        <v>82.942800000000005</v>
      </c>
      <c r="O280" s="58">
        <v>1</v>
      </c>
    </row>
    <row r="281" spans="2:15" ht="15">
      <c r="B281" s="58">
        <v>205</v>
      </c>
      <c r="C281" s="64" t="s">
        <v>99</v>
      </c>
      <c r="D281" s="59" t="s">
        <v>88</v>
      </c>
      <c r="E281" s="58">
        <v>1</v>
      </c>
      <c r="F281" s="58">
        <v>5</v>
      </c>
      <c r="G281" s="58">
        <v>0.5</v>
      </c>
      <c r="H281" s="58">
        <v>1</v>
      </c>
      <c r="I281" s="58">
        <v>1.384E-2</v>
      </c>
      <c r="J281" s="58">
        <v>1.047E-2</v>
      </c>
      <c r="K281" s="100">
        <f>J281/0.0019</f>
        <v>5.5105263157894742</v>
      </c>
      <c r="L281" s="109">
        <v>0.5</v>
      </c>
      <c r="M281" s="60">
        <v>22.12706</v>
      </c>
      <c r="N281" s="60">
        <v>82.942464999999999</v>
      </c>
      <c r="O281" s="58">
        <v>1</v>
      </c>
    </row>
    <row r="282" spans="2:15" ht="15">
      <c r="B282" s="58">
        <v>206</v>
      </c>
      <c r="C282" s="64" t="s">
        <v>99</v>
      </c>
      <c r="D282" s="59" t="s">
        <v>88</v>
      </c>
      <c r="E282" s="58">
        <v>1</v>
      </c>
      <c r="F282" s="58">
        <v>5</v>
      </c>
      <c r="G282" s="58">
        <v>0.5</v>
      </c>
      <c r="H282" s="58">
        <v>1</v>
      </c>
      <c r="I282" s="58">
        <v>1.384E-2</v>
      </c>
      <c r="J282" s="58">
        <v>1.047E-2</v>
      </c>
      <c r="K282" s="100">
        <f>J282/0.0019</f>
        <v>5.5105263157894742</v>
      </c>
      <c r="L282" s="109">
        <v>0.5</v>
      </c>
      <c r="M282" s="60">
        <v>22.126922</v>
      </c>
      <c r="N282" s="60">
        <v>82.94144</v>
      </c>
      <c r="O282" s="58">
        <v>1</v>
      </c>
    </row>
    <row r="283" spans="2:15" ht="15">
      <c r="B283" s="58">
        <v>207</v>
      </c>
      <c r="C283" s="64" t="s">
        <v>99</v>
      </c>
      <c r="D283" s="59" t="s">
        <v>88</v>
      </c>
      <c r="E283" s="58">
        <v>1</v>
      </c>
      <c r="F283" s="58">
        <v>5</v>
      </c>
      <c r="G283" s="58">
        <v>0.5</v>
      </c>
      <c r="H283" s="58">
        <v>1</v>
      </c>
      <c r="I283" s="58">
        <v>1.384E-2</v>
      </c>
      <c r="J283" s="58">
        <v>1.047E-2</v>
      </c>
      <c r="K283" s="100">
        <f>J283/0.0019</f>
        <v>5.5105263157894742</v>
      </c>
      <c r="L283" s="109">
        <v>0.5</v>
      </c>
      <c r="M283" s="60">
        <v>22.127341999999999</v>
      </c>
      <c r="N283" s="60">
        <v>82.940973999999997</v>
      </c>
      <c r="O283" s="58">
        <v>1</v>
      </c>
    </row>
    <row r="284" spans="2:15" ht="15">
      <c r="B284" s="58">
        <v>208</v>
      </c>
      <c r="C284" s="64" t="s">
        <v>99</v>
      </c>
      <c r="D284" s="59" t="s">
        <v>88</v>
      </c>
      <c r="E284" s="58">
        <v>1</v>
      </c>
      <c r="F284" s="58">
        <v>5</v>
      </c>
      <c r="G284" s="58">
        <v>0.5</v>
      </c>
      <c r="H284" s="58">
        <v>1</v>
      </c>
      <c r="I284" s="58">
        <v>1.384E-2</v>
      </c>
      <c r="J284" s="58">
        <v>1.047E-2</v>
      </c>
      <c r="K284" s="100">
        <f>J284/0.0019</f>
        <v>5.5105263157894742</v>
      </c>
      <c r="L284" s="109">
        <v>0.5</v>
      </c>
      <c r="M284" s="60">
        <v>22.127572000000001</v>
      </c>
      <c r="N284" s="60">
        <v>82.941125</v>
      </c>
      <c r="O284" s="58">
        <v>1</v>
      </c>
    </row>
    <row r="285" spans="2:15" ht="15">
      <c r="B285" s="58">
        <v>209</v>
      </c>
      <c r="C285" s="64" t="s">
        <v>99</v>
      </c>
      <c r="D285" s="59" t="s">
        <v>88</v>
      </c>
      <c r="E285" s="58">
        <v>1</v>
      </c>
      <c r="F285" s="58">
        <v>5</v>
      </c>
      <c r="G285" s="58">
        <v>0.5</v>
      </c>
      <c r="H285" s="58">
        <v>1</v>
      </c>
      <c r="I285" s="58">
        <v>1.384E-2</v>
      </c>
      <c r="J285" s="58">
        <v>1.047E-2</v>
      </c>
      <c r="K285" s="100">
        <f>J285/0.0019</f>
        <v>5.5105263157894742</v>
      </c>
      <c r="L285" s="109">
        <v>0.5</v>
      </c>
      <c r="M285" s="60">
        <v>22.127579000000001</v>
      </c>
      <c r="N285" s="60">
        <v>82.939600999999996</v>
      </c>
      <c r="O285" s="58">
        <v>1</v>
      </c>
    </row>
    <row r="286" spans="2:15" ht="15">
      <c r="B286" s="58">
        <v>210</v>
      </c>
      <c r="C286" s="64" t="s">
        <v>99</v>
      </c>
      <c r="D286" s="59" t="s">
        <v>88</v>
      </c>
      <c r="E286" s="58">
        <v>1</v>
      </c>
      <c r="F286" s="58">
        <v>5</v>
      </c>
      <c r="G286" s="58">
        <v>0.5</v>
      </c>
      <c r="H286" s="58">
        <v>1</v>
      </c>
      <c r="I286" s="58">
        <v>1.384E-2</v>
      </c>
      <c r="J286" s="58">
        <v>1.047E-2</v>
      </c>
      <c r="K286" s="100">
        <f>J286/0.0019</f>
        <v>5.5105263157894742</v>
      </c>
      <c r="L286" s="109">
        <v>0.5</v>
      </c>
      <c r="M286" s="60">
        <v>22.127735999999999</v>
      </c>
      <c r="N286" s="60">
        <v>82.941873999999999</v>
      </c>
      <c r="O286" s="58">
        <v>1</v>
      </c>
    </row>
    <row r="287" spans="2:15" ht="15">
      <c r="B287" s="58">
        <v>211</v>
      </c>
      <c r="C287" s="64" t="s">
        <v>99</v>
      </c>
      <c r="D287" s="59" t="s">
        <v>88</v>
      </c>
      <c r="E287" s="58">
        <v>1</v>
      </c>
      <c r="F287" s="58">
        <v>5</v>
      </c>
      <c r="G287" s="58">
        <v>0.5</v>
      </c>
      <c r="H287" s="58">
        <v>1</v>
      </c>
      <c r="I287" s="58">
        <v>1.384E-2</v>
      </c>
      <c r="J287" s="58">
        <v>1.047E-2</v>
      </c>
      <c r="K287" s="100">
        <f>J287/0.0019</f>
        <v>5.5105263157894742</v>
      </c>
      <c r="L287" s="109">
        <v>0.5</v>
      </c>
      <c r="M287" s="60">
        <v>22.128793999999999</v>
      </c>
      <c r="N287" s="60">
        <v>82.939515</v>
      </c>
      <c r="O287" s="58">
        <v>1</v>
      </c>
    </row>
    <row r="288" spans="2:15" ht="15">
      <c r="B288" s="58">
        <v>212</v>
      </c>
      <c r="C288" s="64" t="s">
        <v>99</v>
      </c>
      <c r="D288" s="59" t="s">
        <v>88</v>
      </c>
      <c r="E288" s="58">
        <v>1</v>
      </c>
      <c r="F288" s="58">
        <v>5</v>
      </c>
      <c r="G288" s="58">
        <v>0.5</v>
      </c>
      <c r="H288" s="58">
        <v>1</v>
      </c>
      <c r="I288" s="58">
        <v>1.384E-2</v>
      </c>
      <c r="J288" s="58">
        <v>1.047E-2</v>
      </c>
      <c r="K288" s="100">
        <f>J288/0.0019</f>
        <v>5.5105263157894742</v>
      </c>
      <c r="L288" s="109">
        <v>0.5</v>
      </c>
      <c r="M288" s="60">
        <v>22.128249</v>
      </c>
      <c r="N288" s="60">
        <v>82.941295999999994</v>
      </c>
      <c r="O288" s="58">
        <v>1</v>
      </c>
    </row>
    <row r="289" spans="2:15" ht="15">
      <c r="B289" s="58">
        <v>213</v>
      </c>
      <c r="C289" s="64" t="s">
        <v>99</v>
      </c>
      <c r="D289" s="59" t="s">
        <v>88</v>
      </c>
      <c r="E289" s="58">
        <v>1</v>
      </c>
      <c r="F289" s="58">
        <v>5</v>
      </c>
      <c r="G289" s="58">
        <v>0.5</v>
      </c>
      <c r="H289" s="58">
        <v>1</v>
      </c>
      <c r="I289" s="58">
        <v>1.384E-2</v>
      </c>
      <c r="J289" s="58">
        <v>1.047E-2</v>
      </c>
      <c r="K289" s="100">
        <f>J289/0.0019</f>
        <v>5.5105263157894742</v>
      </c>
      <c r="L289" s="109">
        <v>0.5</v>
      </c>
      <c r="M289" s="60">
        <v>22.127690000000001</v>
      </c>
      <c r="N289" s="60">
        <v>82.942682000000005</v>
      </c>
      <c r="O289" s="58">
        <v>1</v>
      </c>
    </row>
    <row r="290" spans="2:15" ht="15">
      <c r="B290" s="58">
        <v>214</v>
      </c>
      <c r="C290" s="64" t="s">
        <v>99</v>
      </c>
      <c r="D290" s="59" t="s">
        <v>88</v>
      </c>
      <c r="E290" s="58">
        <v>1</v>
      </c>
      <c r="F290" s="58">
        <v>5</v>
      </c>
      <c r="G290" s="58">
        <v>0.5</v>
      </c>
      <c r="H290" s="58">
        <v>1</v>
      </c>
      <c r="I290" s="58">
        <v>1.384E-2</v>
      </c>
      <c r="J290" s="58">
        <v>1.047E-2</v>
      </c>
      <c r="K290" s="100">
        <f>J290/0.0019</f>
        <v>5.5105263157894742</v>
      </c>
      <c r="L290" s="109">
        <v>0.5</v>
      </c>
      <c r="M290" s="60">
        <v>22.127860999999999</v>
      </c>
      <c r="N290" s="60">
        <v>82.939266000000003</v>
      </c>
      <c r="O290" s="58">
        <v>1</v>
      </c>
    </row>
    <row r="291" spans="2:15" ht="15">
      <c r="B291" s="58">
        <v>215</v>
      </c>
      <c r="C291" s="64" t="s">
        <v>99</v>
      </c>
      <c r="D291" s="59" t="s">
        <v>88</v>
      </c>
      <c r="E291" s="58">
        <v>1</v>
      </c>
      <c r="F291" s="58">
        <v>5</v>
      </c>
      <c r="G291" s="58">
        <v>0.5</v>
      </c>
      <c r="H291" s="58">
        <v>1</v>
      </c>
      <c r="I291" s="58">
        <v>1.384E-2</v>
      </c>
      <c r="J291" s="58">
        <v>1.047E-2</v>
      </c>
      <c r="K291" s="100">
        <f>J291/0.0019</f>
        <v>5.5105263157894742</v>
      </c>
      <c r="L291" s="109">
        <v>0.5</v>
      </c>
      <c r="M291" s="60">
        <v>22.127198</v>
      </c>
      <c r="N291" s="60">
        <v>82.941919999999996</v>
      </c>
      <c r="O291" s="58">
        <v>1</v>
      </c>
    </row>
    <row r="292" spans="2:15" ht="15">
      <c r="B292" s="58">
        <v>216</v>
      </c>
      <c r="C292" s="64" t="s">
        <v>99</v>
      </c>
      <c r="D292" s="59" t="s">
        <v>88</v>
      </c>
      <c r="E292" s="58">
        <v>1</v>
      </c>
      <c r="F292" s="58">
        <v>5</v>
      </c>
      <c r="G292" s="58">
        <v>0.5</v>
      </c>
      <c r="H292" s="58">
        <v>1</v>
      </c>
      <c r="I292" s="58">
        <v>1.384E-2</v>
      </c>
      <c r="J292" s="58">
        <v>1.047E-2</v>
      </c>
      <c r="K292" s="100">
        <f>J292/0.0019</f>
        <v>5.5105263157894742</v>
      </c>
      <c r="L292" s="109">
        <v>0.5</v>
      </c>
      <c r="M292" s="60">
        <v>22.126947999999999</v>
      </c>
      <c r="N292" s="60">
        <v>82.941788000000003</v>
      </c>
      <c r="O292" s="58">
        <v>1</v>
      </c>
    </row>
    <row r="293" spans="2:15" ht="15">
      <c r="B293" s="58">
        <v>217</v>
      </c>
      <c r="C293" s="64" t="s">
        <v>99</v>
      </c>
      <c r="D293" s="59" t="s">
        <v>88</v>
      </c>
      <c r="E293" s="58">
        <v>1</v>
      </c>
      <c r="F293" s="58">
        <v>5</v>
      </c>
      <c r="G293" s="58">
        <v>0.5</v>
      </c>
      <c r="H293" s="58">
        <v>1</v>
      </c>
      <c r="I293" s="58">
        <v>1.384E-2</v>
      </c>
      <c r="J293" s="58">
        <v>1.047E-2</v>
      </c>
      <c r="K293" s="100">
        <f>J293/0.0019</f>
        <v>5.5105263157894742</v>
      </c>
      <c r="L293" s="109">
        <v>0.5</v>
      </c>
      <c r="M293" s="60">
        <v>22.128512000000001</v>
      </c>
      <c r="N293" s="60">
        <v>82.939778000000004</v>
      </c>
      <c r="O293" s="58">
        <v>1</v>
      </c>
    </row>
    <row r="294" spans="2:15" ht="15">
      <c r="B294" s="58">
        <v>218</v>
      </c>
      <c r="C294" s="64" t="s">
        <v>99</v>
      </c>
      <c r="D294" s="59" t="s">
        <v>88</v>
      </c>
      <c r="E294" s="58">
        <v>1</v>
      </c>
      <c r="F294" s="58">
        <v>5</v>
      </c>
      <c r="G294" s="58">
        <v>0.5</v>
      </c>
      <c r="H294" s="58">
        <v>1</v>
      </c>
      <c r="I294" s="58">
        <v>1.384E-2</v>
      </c>
      <c r="J294" s="58">
        <v>1.047E-2</v>
      </c>
      <c r="K294" s="100">
        <f>J294/0.0019</f>
        <v>5.5105263157894742</v>
      </c>
      <c r="L294" s="109">
        <v>0.5</v>
      </c>
      <c r="M294" s="60">
        <v>22.127375000000001</v>
      </c>
      <c r="N294" s="60">
        <v>82.940369000000004</v>
      </c>
      <c r="O294" s="58">
        <v>1</v>
      </c>
    </row>
    <row r="295" spans="2:15" ht="15">
      <c r="B295" s="58">
        <v>219</v>
      </c>
      <c r="C295" s="64" t="s">
        <v>99</v>
      </c>
      <c r="D295" s="59" t="s">
        <v>88</v>
      </c>
      <c r="E295" s="58">
        <v>1</v>
      </c>
      <c r="F295" s="58">
        <v>5</v>
      </c>
      <c r="G295" s="58">
        <v>0.5</v>
      </c>
      <c r="H295" s="58">
        <v>1</v>
      </c>
      <c r="I295" s="58">
        <v>1.384E-2</v>
      </c>
      <c r="J295" s="58">
        <v>1.047E-2</v>
      </c>
      <c r="K295" s="100">
        <f>J295/0.0019</f>
        <v>5.5105263157894742</v>
      </c>
      <c r="L295" s="109">
        <v>0.5</v>
      </c>
      <c r="M295" s="60">
        <v>22.128544000000002</v>
      </c>
      <c r="N295" s="60">
        <v>82.940409000000002</v>
      </c>
      <c r="O295" s="58">
        <v>1</v>
      </c>
    </row>
    <row r="296" spans="2:15" ht="15">
      <c r="B296" s="58">
        <v>220</v>
      </c>
      <c r="C296" s="64" t="s">
        <v>101</v>
      </c>
      <c r="D296" s="59" t="s">
        <v>88</v>
      </c>
      <c r="E296" s="58">
        <v>1</v>
      </c>
      <c r="F296" s="108">
        <v>25</v>
      </c>
      <c r="G296" s="108" t="s">
        <v>261</v>
      </c>
      <c r="H296" s="108">
        <v>3</v>
      </c>
      <c r="I296" s="58">
        <v>0.37785000000000002</v>
      </c>
      <c r="J296" s="58">
        <v>0.36651</v>
      </c>
      <c r="K296" s="58">
        <f>J296/0.0019</f>
        <v>192.9</v>
      </c>
      <c r="L296" s="99">
        <v>1</v>
      </c>
      <c r="M296" s="60">
        <v>22.129037</v>
      </c>
      <c r="N296" s="60">
        <v>82.948764999999995</v>
      </c>
      <c r="O296" s="58">
        <v>1</v>
      </c>
    </row>
    <row r="297" spans="2:15" ht="15">
      <c r="B297" s="58">
        <v>221</v>
      </c>
      <c r="C297" s="64" t="s">
        <v>101</v>
      </c>
      <c r="D297" s="59" t="s">
        <v>88</v>
      </c>
      <c r="E297" s="58">
        <v>1</v>
      </c>
      <c r="F297" s="108">
        <v>25</v>
      </c>
      <c r="G297" s="108" t="s">
        <v>261</v>
      </c>
      <c r="H297" s="108">
        <v>3</v>
      </c>
      <c r="I297" s="58">
        <v>0.37785000000000002</v>
      </c>
      <c r="J297" s="58">
        <v>0.36651</v>
      </c>
      <c r="K297" s="58">
        <f t="shared" ref="K297:K335" si="40">J297/0.0019</f>
        <v>192.9</v>
      </c>
      <c r="L297" s="99">
        <v>1</v>
      </c>
      <c r="M297" s="60">
        <v>22.126567000000001</v>
      </c>
      <c r="N297" s="60">
        <v>82.947102999999998</v>
      </c>
      <c r="O297" s="58">
        <v>1</v>
      </c>
    </row>
    <row r="298" spans="2:15" ht="15">
      <c r="B298" s="58">
        <v>222</v>
      </c>
      <c r="C298" s="64" t="s">
        <v>101</v>
      </c>
      <c r="D298" s="59" t="s">
        <v>88</v>
      </c>
      <c r="E298" s="58">
        <v>1</v>
      </c>
      <c r="F298" s="108">
        <v>25</v>
      </c>
      <c r="G298" s="108" t="s">
        <v>261</v>
      </c>
      <c r="H298" s="108">
        <v>3</v>
      </c>
      <c r="I298" s="58">
        <v>0.37785000000000002</v>
      </c>
      <c r="J298" s="58">
        <v>0.36651</v>
      </c>
      <c r="K298" s="58">
        <f t="shared" si="40"/>
        <v>192.9</v>
      </c>
      <c r="L298" s="99">
        <v>1</v>
      </c>
      <c r="M298" s="60">
        <v>22.126830000000002</v>
      </c>
      <c r="N298" s="60">
        <v>82.946596999999997</v>
      </c>
      <c r="O298" s="58">
        <v>1</v>
      </c>
    </row>
    <row r="299" spans="2:15" ht="15">
      <c r="B299" s="58">
        <v>223</v>
      </c>
      <c r="C299" s="64" t="s">
        <v>101</v>
      </c>
      <c r="D299" s="59" t="s">
        <v>88</v>
      </c>
      <c r="E299" s="58">
        <v>1</v>
      </c>
      <c r="F299" s="108">
        <v>25</v>
      </c>
      <c r="G299" s="108" t="s">
        <v>261</v>
      </c>
      <c r="H299" s="108">
        <v>3</v>
      </c>
      <c r="I299" s="58">
        <v>0.37785000000000002</v>
      </c>
      <c r="J299" s="58">
        <v>0.36651</v>
      </c>
      <c r="K299" s="58">
        <f t="shared" si="40"/>
        <v>192.9</v>
      </c>
      <c r="L299" s="99">
        <v>1</v>
      </c>
      <c r="M299" s="60">
        <v>22.126922</v>
      </c>
      <c r="N299" s="60">
        <v>82.947036999999995</v>
      </c>
      <c r="O299" s="58">
        <v>1</v>
      </c>
    </row>
    <row r="300" spans="2:15" ht="15">
      <c r="B300" s="58">
        <v>224</v>
      </c>
      <c r="C300" s="64" t="s">
        <v>101</v>
      </c>
      <c r="D300" s="59" t="s">
        <v>88</v>
      </c>
      <c r="E300" s="58">
        <v>1</v>
      </c>
      <c r="F300" s="108">
        <v>25</v>
      </c>
      <c r="G300" s="108" t="s">
        <v>261</v>
      </c>
      <c r="H300" s="108">
        <v>3</v>
      </c>
      <c r="I300" s="58">
        <v>0.37785000000000002</v>
      </c>
      <c r="J300" s="58">
        <v>0.36651</v>
      </c>
      <c r="K300" s="58">
        <f t="shared" si="40"/>
        <v>192.9</v>
      </c>
      <c r="L300" s="99">
        <v>1</v>
      </c>
      <c r="M300" s="60">
        <v>22.126652</v>
      </c>
      <c r="N300" s="60">
        <v>82.946111000000002</v>
      </c>
      <c r="O300" s="58">
        <v>1</v>
      </c>
    </row>
    <row r="301" spans="2:15" ht="15">
      <c r="B301" s="58">
        <v>225</v>
      </c>
      <c r="C301" s="64" t="s">
        <v>101</v>
      </c>
      <c r="D301" s="59" t="s">
        <v>88</v>
      </c>
      <c r="E301" s="58">
        <v>1</v>
      </c>
      <c r="F301" s="108">
        <v>25</v>
      </c>
      <c r="G301" s="108" t="s">
        <v>261</v>
      </c>
      <c r="H301" s="108">
        <v>3</v>
      </c>
      <c r="I301" s="58">
        <v>0.37785000000000002</v>
      </c>
      <c r="J301" s="58">
        <v>0.36651</v>
      </c>
      <c r="K301" s="58">
        <f t="shared" si="40"/>
        <v>192.9</v>
      </c>
      <c r="L301" s="99">
        <v>1</v>
      </c>
      <c r="M301" s="60">
        <v>22.126442000000001</v>
      </c>
      <c r="N301" s="60">
        <v>82.946741000000003</v>
      </c>
      <c r="O301" s="58">
        <v>1</v>
      </c>
    </row>
    <row r="302" spans="2:15" ht="15">
      <c r="B302" s="58">
        <v>226</v>
      </c>
      <c r="C302" s="64" t="s">
        <v>101</v>
      </c>
      <c r="D302" s="59" t="s">
        <v>88</v>
      </c>
      <c r="E302" s="58">
        <v>1</v>
      </c>
      <c r="F302" s="108">
        <v>25</v>
      </c>
      <c r="G302" s="108" t="s">
        <v>261</v>
      </c>
      <c r="H302" s="108">
        <v>3</v>
      </c>
      <c r="I302" s="58">
        <v>0.37785000000000002</v>
      </c>
      <c r="J302" s="58">
        <v>0.36651</v>
      </c>
      <c r="K302" s="58">
        <f t="shared" si="40"/>
        <v>192.9</v>
      </c>
      <c r="L302" s="99">
        <v>1</v>
      </c>
      <c r="M302" s="60">
        <v>22.126304000000001</v>
      </c>
      <c r="N302" s="60">
        <v>82.945886999999999</v>
      </c>
      <c r="O302" s="58">
        <v>1</v>
      </c>
    </row>
    <row r="303" spans="2:15" ht="15">
      <c r="B303" s="58">
        <v>227</v>
      </c>
      <c r="C303" s="64" t="s">
        <v>101</v>
      </c>
      <c r="D303" s="59" t="s">
        <v>88</v>
      </c>
      <c r="E303" s="58">
        <v>1</v>
      </c>
      <c r="F303" s="108">
        <v>25</v>
      </c>
      <c r="G303" s="108" t="s">
        <v>261</v>
      </c>
      <c r="H303" s="108">
        <v>3</v>
      </c>
      <c r="I303" s="58">
        <v>0.37785000000000002</v>
      </c>
      <c r="J303" s="58">
        <v>0.36651</v>
      </c>
      <c r="K303" s="58">
        <f t="shared" si="40"/>
        <v>192.9</v>
      </c>
      <c r="L303" s="99">
        <v>1</v>
      </c>
      <c r="M303" s="60">
        <v>22.12706</v>
      </c>
      <c r="N303" s="60">
        <v>82.946374000000006</v>
      </c>
      <c r="O303" s="58">
        <v>1</v>
      </c>
    </row>
    <row r="304" spans="2:15" ht="15">
      <c r="B304" s="58">
        <v>228</v>
      </c>
      <c r="C304" s="64" t="s">
        <v>101</v>
      </c>
      <c r="D304" s="59" t="s">
        <v>88</v>
      </c>
      <c r="E304" s="58">
        <v>1</v>
      </c>
      <c r="F304" s="108">
        <v>25</v>
      </c>
      <c r="G304" s="108" t="s">
        <v>261</v>
      </c>
      <c r="H304" s="108">
        <v>3</v>
      </c>
      <c r="I304" s="58">
        <v>0.37785000000000002</v>
      </c>
      <c r="J304" s="58">
        <v>0.36651</v>
      </c>
      <c r="K304" s="58">
        <f t="shared" si="40"/>
        <v>192.9</v>
      </c>
      <c r="L304" s="99">
        <v>1</v>
      </c>
      <c r="M304" s="60">
        <v>22.126994</v>
      </c>
      <c r="N304" s="60">
        <v>82.947627999999995</v>
      </c>
      <c r="O304" s="58">
        <v>1</v>
      </c>
    </row>
    <row r="305" spans="2:15" ht="15">
      <c r="B305" s="58">
        <v>229</v>
      </c>
      <c r="C305" s="64" t="s">
        <v>101</v>
      </c>
      <c r="D305" s="59" t="s">
        <v>88</v>
      </c>
      <c r="E305" s="58">
        <v>1</v>
      </c>
      <c r="F305" s="108">
        <v>25</v>
      </c>
      <c r="G305" s="108" t="s">
        <v>261</v>
      </c>
      <c r="H305" s="108">
        <v>3</v>
      </c>
      <c r="I305" s="58">
        <v>0.37785000000000002</v>
      </c>
      <c r="J305" s="58">
        <v>0.36651</v>
      </c>
      <c r="K305" s="58">
        <f t="shared" si="40"/>
        <v>192.9</v>
      </c>
      <c r="L305" s="99">
        <v>1</v>
      </c>
      <c r="M305" s="60">
        <v>22.126377000000002</v>
      </c>
      <c r="N305" s="60">
        <v>82.947444000000004</v>
      </c>
      <c r="O305" s="58">
        <v>1</v>
      </c>
    </row>
    <row r="306" spans="2:15" ht="15">
      <c r="B306" s="58">
        <v>230</v>
      </c>
      <c r="C306" s="64" t="s">
        <v>101</v>
      </c>
      <c r="D306" s="59" t="s">
        <v>88</v>
      </c>
      <c r="E306" s="58">
        <v>1</v>
      </c>
      <c r="F306" s="108">
        <v>25</v>
      </c>
      <c r="G306" s="108" t="s">
        <v>261</v>
      </c>
      <c r="H306" s="108">
        <v>3</v>
      </c>
      <c r="I306" s="58">
        <v>0.37785000000000002</v>
      </c>
      <c r="J306" s="58">
        <v>0.36651</v>
      </c>
      <c r="K306" s="58">
        <f t="shared" si="40"/>
        <v>192.9</v>
      </c>
      <c r="L306" s="99">
        <v>1</v>
      </c>
      <c r="M306" s="60">
        <v>22.126180000000002</v>
      </c>
      <c r="N306" s="60">
        <v>82.946820000000002</v>
      </c>
      <c r="O306" s="58">
        <v>1</v>
      </c>
    </row>
    <row r="307" spans="2:15" ht="15">
      <c r="B307" s="58">
        <v>231</v>
      </c>
      <c r="C307" s="64" t="s">
        <v>101</v>
      </c>
      <c r="D307" s="59" t="s">
        <v>88</v>
      </c>
      <c r="E307" s="58">
        <v>1</v>
      </c>
      <c r="F307" s="108">
        <v>25</v>
      </c>
      <c r="G307" s="108" t="s">
        <v>261</v>
      </c>
      <c r="H307" s="108">
        <v>3</v>
      </c>
      <c r="I307" s="58">
        <v>0.37785000000000002</v>
      </c>
      <c r="J307" s="58">
        <v>0.36651</v>
      </c>
      <c r="K307" s="58">
        <f t="shared" si="40"/>
        <v>192.9</v>
      </c>
      <c r="L307" s="99">
        <v>1</v>
      </c>
      <c r="M307" s="60">
        <v>22.126114000000001</v>
      </c>
      <c r="N307" s="60">
        <v>82.947509999999994</v>
      </c>
      <c r="O307" s="58">
        <v>1</v>
      </c>
    </row>
    <row r="308" spans="2:15" ht="15">
      <c r="B308" s="58">
        <v>232</v>
      </c>
      <c r="C308" s="64" t="s">
        <v>101</v>
      </c>
      <c r="D308" s="59" t="s">
        <v>88</v>
      </c>
      <c r="E308" s="58">
        <v>1</v>
      </c>
      <c r="F308" s="108">
        <v>25</v>
      </c>
      <c r="G308" s="108" t="s">
        <v>261</v>
      </c>
      <c r="H308" s="108">
        <v>3</v>
      </c>
      <c r="I308" s="58">
        <v>0.37785000000000002</v>
      </c>
      <c r="J308" s="58">
        <v>0.36651</v>
      </c>
      <c r="K308" s="58">
        <f t="shared" si="40"/>
        <v>192.9</v>
      </c>
      <c r="L308" s="99">
        <v>1</v>
      </c>
      <c r="M308" s="60">
        <v>22.126725</v>
      </c>
      <c r="N308" s="60">
        <v>82.947641000000004</v>
      </c>
      <c r="O308" s="58">
        <v>1</v>
      </c>
    </row>
    <row r="309" spans="2:15" ht="15">
      <c r="B309" s="58">
        <v>233</v>
      </c>
      <c r="C309" s="64" t="s">
        <v>101</v>
      </c>
      <c r="D309" s="59" t="s">
        <v>88</v>
      </c>
      <c r="E309" s="58">
        <v>1</v>
      </c>
      <c r="F309" s="108">
        <v>25</v>
      </c>
      <c r="G309" s="108" t="s">
        <v>261</v>
      </c>
      <c r="H309" s="108">
        <v>3</v>
      </c>
      <c r="I309" s="58">
        <v>0.37785000000000002</v>
      </c>
      <c r="J309" s="58">
        <v>0.36651</v>
      </c>
      <c r="K309" s="58">
        <f t="shared" si="40"/>
        <v>192.9</v>
      </c>
      <c r="L309" s="99">
        <v>1</v>
      </c>
      <c r="M309" s="60">
        <v>22.126370000000001</v>
      </c>
      <c r="N309" s="60">
        <v>82.947857999999997</v>
      </c>
      <c r="O309" s="58">
        <v>1</v>
      </c>
    </row>
    <row r="310" spans="2:15" ht="15">
      <c r="B310" s="58">
        <v>234</v>
      </c>
      <c r="C310" s="64" t="s">
        <v>101</v>
      </c>
      <c r="D310" s="59" t="s">
        <v>88</v>
      </c>
      <c r="E310" s="58">
        <v>1</v>
      </c>
      <c r="F310" s="108">
        <v>25</v>
      </c>
      <c r="G310" s="108" t="s">
        <v>261</v>
      </c>
      <c r="H310" s="108">
        <v>3</v>
      </c>
      <c r="I310" s="58">
        <v>0.37785000000000002</v>
      </c>
      <c r="J310" s="58">
        <v>0.36651</v>
      </c>
      <c r="K310" s="58">
        <f t="shared" si="40"/>
        <v>192.9</v>
      </c>
      <c r="L310" s="99">
        <v>1</v>
      </c>
      <c r="M310" s="60">
        <v>22.126612999999999</v>
      </c>
      <c r="N310" s="60">
        <v>82.948291999999995</v>
      </c>
      <c r="O310" s="58">
        <v>1</v>
      </c>
    </row>
    <row r="311" spans="2:15" ht="15">
      <c r="B311" s="58">
        <v>235</v>
      </c>
      <c r="C311" s="64" t="s">
        <v>101</v>
      </c>
      <c r="D311" s="59" t="s">
        <v>88</v>
      </c>
      <c r="E311" s="58">
        <v>1</v>
      </c>
      <c r="F311" s="108">
        <v>25</v>
      </c>
      <c r="G311" s="108" t="s">
        <v>261</v>
      </c>
      <c r="H311" s="108">
        <v>3</v>
      </c>
      <c r="I311" s="58">
        <v>0.37785000000000002</v>
      </c>
      <c r="J311" s="58">
        <v>0.36651</v>
      </c>
      <c r="K311" s="58">
        <f t="shared" si="40"/>
        <v>192.9</v>
      </c>
      <c r="L311" s="99">
        <v>1</v>
      </c>
      <c r="M311" s="60">
        <v>22.126252000000001</v>
      </c>
      <c r="N311" s="60">
        <v>82.948509000000001</v>
      </c>
      <c r="O311" s="58">
        <v>1</v>
      </c>
    </row>
    <row r="312" spans="2:15" ht="15">
      <c r="B312" s="58">
        <v>236</v>
      </c>
      <c r="C312" s="64" t="s">
        <v>101</v>
      </c>
      <c r="D312" s="59" t="s">
        <v>88</v>
      </c>
      <c r="E312" s="58">
        <v>1</v>
      </c>
      <c r="F312" s="108">
        <v>25</v>
      </c>
      <c r="G312" s="108" t="s">
        <v>261</v>
      </c>
      <c r="H312" s="108">
        <v>3</v>
      </c>
      <c r="I312" s="58">
        <v>0.37785000000000002</v>
      </c>
      <c r="J312" s="58">
        <v>0.36651</v>
      </c>
      <c r="K312" s="58">
        <f t="shared" si="40"/>
        <v>192.9</v>
      </c>
      <c r="L312" s="99">
        <v>1</v>
      </c>
      <c r="M312" s="60">
        <v>22.127092999999999</v>
      </c>
      <c r="N312" s="60">
        <v>82.948409999999996</v>
      </c>
      <c r="O312" s="58">
        <v>1</v>
      </c>
    </row>
    <row r="313" spans="2:15" ht="15">
      <c r="B313" s="58">
        <v>237</v>
      </c>
      <c r="C313" s="64" t="s">
        <v>101</v>
      </c>
      <c r="D313" s="59" t="s">
        <v>88</v>
      </c>
      <c r="E313" s="58">
        <v>1</v>
      </c>
      <c r="F313" s="108">
        <v>25</v>
      </c>
      <c r="G313" s="108" t="s">
        <v>261</v>
      </c>
      <c r="H313" s="108">
        <v>3</v>
      </c>
      <c r="I313" s="58">
        <v>0.37785000000000002</v>
      </c>
      <c r="J313" s="58">
        <v>0.36651</v>
      </c>
      <c r="K313" s="58">
        <f t="shared" si="40"/>
        <v>192.9</v>
      </c>
      <c r="L313" s="99">
        <v>1</v>
      </c>
      <c r="M313" s="60">
        <v>22.127316</v>
      </c>
      <c r="N313" s="60">
        <v>82.948817000000005</v>
      </c>
      <c r="O313" s="58">
        <v>1</v>
      </c>
    </row>
    <row r="314" spans="2:15" ht="15">
      <c r="B314" s="58">
        <v>238</v>
      </c>
      <c r="C314" s="64" t="s">
        <v>101</v>
      </c>
      <c r="D314" s="59" t="s">
        <v>88</v>
      </c>
      <c r="E314" s="58">
        <v>1</v>
      </c>
      <c r="F314" s="108">
        <v>25</v>
      </c>
      <c r="G314" s="108" t="s">
        <v>261</v>
      </c>
      <c r="H314" s="108">
        <v>3</v>
      </c>
      <c r="I314" s="58">
        <v>0.37785000000000002</v>
      </c>
      <c r="J314" s="58">
        <v>0.36651</v>
      </c>
      <c r="K314" s="58">
        <f t="shared" si="40"/>
        <v>192.9</v>
      </c>
      <c r="L314" s="99">
        <v>1</v>
      </c>
      <c r="M314" s="60">
        <v>22.127723</v>
      </c>
      <c r="N314" s="60">
        <v>82.948469000000003</v>
      </c>
      <c r="O314" s="58">
        <v>1</v>
      </c>
    </row>
    <row r="315" spans="2:15" ht="15">
      <c r="B315" s="58">
        <v>239</v>
      </c>
      <c r="C315" s="64" t="s">
        <v>101</v>
      </c>
      <c r="D315" s="59" t="s">
        <v>88</v>
      </c>
      <c r="E315" s="58">
        <v>1</v>
      </c>
      <c r="F315" s="108">
        <v>25</v>
      </c>
      <c r="G315" s="108" t="s">
        <v>261</v>
      </c>
      <c r="H315" s="108">
        <v>3</v>
      </c>
      <c r="I315" s="58">
        <v>0.37785000000000002</v>
      </c>
      <c r="J315" s="58">
        <v>0.36651</v>
      </c>
      <c r="K315" s="58">
        <f t="shared" si="40"/>
        <v>192.9</v>
      </c>
      <c r="L315" s="99">
        <v>1</v>
      </c>
      <c r="M315" s="60">
        <v>22.126915</v>
      </c>
      <c r="N315" s="60">
        <v>82.948882999999995</v>
      </c>
      <c r="O315" s="58">
        <v>1</v>
      </c>
    </row>
    <row r="316" spans="2:15" ht="15">
      <c r="B316" s="58">
        <v>240</v>
      </c>
      <c r="C316" s="64" t="s">
        <v>101</v>
      </c>
      <c r="D316" s="59" t="s">
        <v>88</v>
      </c>
      <c r="E316" s="58">
        <v>1</v>
      </c>
      <c r="F316" s="108">
        <v>25</v>
      </c>
      <c r="G316" s="108" t="s">
        <v>261</v>
      </c>
      <c r="H316" s="108">
        <v>3</v>
      </c>
      <c r="I316" s="58">
        <v>0.37785000000000002</v>
      </c>
      <c r="J316" s="58">
        <v>0.36651</v>
      </c>
      <c r="K316" s="58">
        <f t="shared" si="40"/>
        <v>192.9</v>
      </c>
      <c r="L316" s="99">
        <v>1</v>
      </c>
      <c r="M316" s="60">
        <v>22.127939999999999</v>
      </c>
      <c r="N316" s="60">
        <v>82.948614000000006</v>
      </c>
      <c r="O316" s="58">
        <v>1</v>
      </c>
    </row>
    <row r="317" spans="2:15" ht="15">
      <c r="B317" s="58">
        <v>241</v>
      </c>
      <c r="C317" s="64" t="s">
        <v>101</v>
      </c>
      <c r="D317" s="59" t="s">
        <v>88</v>
      </c>
      <c r="E317" s="58">
        <v>1</v>
      </c>
      <c r="F317" s="108">
        <v>25</v>
      </c>
      <c r="G317" s="108" t="s">
        <v>261</v>
      </c>
      <c r="H317" s="108">
        <v>3</v>
      </c>
      <c r="I317" s="58">
        <v>0.37785000000000002</v>
      </c>
      <c r="J317" s="58">
        <v>0.36651</v>
      </c>
      <c r="K317" s="58">
        <f t="shared" si="40"/>
        <v>192.9</v>
      </c>
      <c r="L317" s="99">
        <v>1</v>
      </c>
      <c r="M317" s="60">
        <v>22.128387</v>
      </c>
      <c r="N317" s="60">
        <v>82.948666000000003</v>
      </c>
      <c r="O317" s="58">
        <v>1</v>
      </c>
    </row>
    <row r="318" spans="2:15" ht="15">
      <c r="B318" s="58">
        <v>242</v>
      </c>
      <c r="C318" s="64" t="s">
        <v>101</v>
      </c>
      <c r="D318" s="59" t="s">
        <v>88</v>
      </c>
      <c r="E318" s="58">
        <v>1</v>
      </c>
      <c r="F318" s="108">
        <v>25</v>
      </c>
      <c r="G318" s="108" t="s">
        <v>261</v>
      </c>
      <c r="H318" s="108">
        <v>3</v>
      </c>
      <c r="I318" s="58">
        <v>0.37785000000000002</v>
      </c>
      <c r="J318" s="58">
        <v>0.36651</v>
      </c>
      <c r="K318" s="58">
        <f t="shared" si="40"/>
        <v>192.9</v>
      </c>
      <c r="L318" s="99">
        <v>1</v>
      </c>
      <c r="M318" s="60">
        <v>22.128314</v>
      </c>
      <c r="N318" s="60">
        <v>82.949087000000006</v>
      </c>
      <c r="O318" s="58">
        <v>1</v>
      </c>
    </row>
    <row r="319" spans="2:15" ht="15">
      <c r="B319" s="58">
        <v>243</v>
      </c>
      <c r="C319" s="64" t="s">
        <v>101</v>
      </c>
      <c r="D319" s="59" t="s">
        <v>88</v>
      </c>
      <c r="E319" s="58">
        <v>1</v>
      </c>
      <c r="F319" s="108">
        <v>25</v>
      </c>
      <c r="G319" s="108" t="s">
        <v>261</v>
      </c>
      <c r="H319" s="108">
        <v>3</v>
      </c>
      <c r="I319" s="58">
        <v>0.37785000000000002</v>
      </c>
      <c r="J319" s="58">
        <v>0.36651</v>
      </c>
      <c r="K319" s="58">
        <f t="shared" si="40"/>
        <v>192.9</v>
      </c>
      <c r="L319" s="99">
        <v>1</v>
      </c>
      <c r="M319" s="60">
        <v>22.127894000000001</v>
      </c>
      <c r="N319" s="60">
        <v>82.948903000000001</v>
      </c>
      <c r="O319" s="58">
        <v>1</v>
      </c>
    </row>
    <row r="320" spans="2:15" ht="15">
      <c r="B320" s="58">
        <v>244</v>
      </c>
      <c r="C320" s="64" t="s">
        <v>101</v>
      </c>
      <c r="D320" s="59" t="s">
        <v>88</v>
      </c>
      <c r="E320" s="58">
        <v>1</v>
      </c>
      <c r="F320" s="108">
        <v>25</v>
      </c>
      <c r="G320" s="108" t="s">
        <v>261</v>
      </c>
      <c r="H320" s="108">
        <v>3</v>
      </c>
      <c r="I320" s="58">
        <v>0.37785000000000002</v>
      </c>
      <c r="J320" s="58">
        <v>0.36651</v>
      </c>
      <c r="K320" s="58">
        <f t="shared" si="40"/>
        <v>192.9</v>
      </c>
      <c r="L320" s="99">
        <v>1</v>
      </c>
      <c r="M320" s="60">
        <v>22.127355000000001</v>
      </c>
      <c r="N320" s="60">
        <v>82.948606999999996</v>
      </c>
      <c r="O320" s="58">
        <v>1</v>
      </c>
    </row>
    <row r="321" spans="2:15" ht="15">
      <c r="B321" s="58">
        <v>245</v>
      </c>
      <c r="C321" s="64" t="s">
        <v>101</v>
      </c>
      <c r="D321" s="59" t="s">
        <v>88</v>
      </c>
      <c r="E321" s="58">
        <v>1</v>
      </c>
      <c r="F321" s="108">
        <v>25</v>
      </c>
      <c r="G321" s="108" t="s">
        <v>261</v>
      </c>
      <c r="H321" s="108">
        <v>3</v>
      </c>
      <c r="I321" s="58">
        <v>0.37785000000000002</v>
      </c>
      <c r="J321" s="58">
        <v>0.36651</v>
      </c>
      <c r="K321" s="58">
        <f t="shared" si="40"/>
        <v>192.9</v>
      </c>
      <c r="L321" s="99">
        <v>1</v>
      </c>
      <c r="M321" s="60">
        <v>22.128412999999998</v>
      </c>
      <c r="N321" s="60">
        <v>82.948397</v>
      </c>
      <c r="O321" s="58">
        <v>1</v>
      </c>
    </row>
    <row r="322" spans="2:15" ht="15">
      <c r="B322" s="58">
        <v>246</v>
      </c>
      <c r="C322" s="64" t="s">
        <v>101</v>
      </c>
      <c r="D322" s="59" t="s">
        <v>88</v>
      </c>
      <c r="E322" s="58">
        <v>1</v>
      </c>
      <c r="F322" s="108">
        <v>25</v>
      </c>
      <c r="G322" s="108" t="s">
        <v>261</v>
      </c>
      <c r="H322" s="108">
        <v>3</v>
      </c>
      <c r="I322" s="58">
        <v>0.37785000000000002</v>
      </c>
      <c r="J322" s="58">
        <v>0.36651</v>
      </c>
      <c r="K322" s="58">
        <f t="shared" si="40"/>
        <v>192.9</v>
      </c>
      <c r="L322" s="99">
        <v>1</v>
      </c>
      <c r="M322" s="60">
        <v>22.128879000000001</v>
      </c>
      <c r="N322" s="60">
        <v>82.949297000000001</v>
      </c>
      <c r="O322" s="58">
        <v>1</v>
      </c>
    </row>
    <row r="323" spans="2:15" ht="15">
      <c r="B323" s="58">
        <v>247</v>
      </c>
      <c r="C323" s="64" t="s">
        <v>101</v>
      </c>
      <c r="D323" s="59" t="s">
        <v>88</v>
      </c>
      <c r="E323" s="58">
        <v>1</v>
      </c>
      <c r="F323" s="108">
        <v>25</v>
      </c>
      <c r="G323" s="108" t="s">
        <v>261</v>
      </c>
      <c r="H323" s="108">
        <v>3</v>
      </c>
      <c r="I323" s="58">
        <v>0.37785000000000002</v>
      </c>
      <c r="J323" s="58">
        <v>0.36651</v>
      </c>
      <c r="K323" s="58">
        <f t="shared" si="40"/>
        <v>192.9</v>
      </c>
      <c r="L323" s="99">
        <v>1</v>
      </c>
      <c r="M323" s="60">
        <v>22.127611999999999</v>
      </c>
      <c r="N323" s="60">
        <v>82.949224999999998</v>
      </c>
      <c r="O323" s="58">
        <v>1</v>
      </c>
    </row>
    <row r="324" spans="2:15" ht="15">
      <c r="B324" s="58">
        <v>248</v>
      </c>
      <c r="C324" s="64" t="s">
        <v>101</v>
      </c>
      <c r="D324" s="59" t="s">
        <v>88</v>
      </c>
      <c r="E324" s="58">
        <v>1</v>
      </c>
      <c r="F324" s="108">
        <v>25</v>
      </c>
      <c r="G324" s="108" t="s">
        <v>261</v>
      </c>
      <c r="H324" s="108">
        <v>3</v>
      </c>
      <c r="I324" s="58">
        <v>0.37785000000000002</v>
      </c>
      <c r="J324" s="58">
        <v>0.36651</v>
      </c>
      <c r="K324" s="58">
        <f t="shared" si="40"/>
        <v>192.9</v>
      </c>
      <c r="L324" s="99">
        <v>1</v>
      </c>
      <c r="M324" s="60">
        <v>22.127414000000002</v>
      </c>
      <c r="N324" s="60">
        <v>82.948305000000005</v>
      </c>
      <c r="O324" s="58">
        <v>1</v>
      </c>
    </row>
    <row r="325" spans="2:15" ht="15">
      <c r="B325" s="58">
        <v>249</v>
      </c>
      <c r="C325" s="64" t="s">
        <v>101</v>
      </c>
      <c r="D325" s="59" t="s">
        <v>88</v>
      </c>
      <c r="E325" s="58">
        <v>1</v>
      </c>
      <c r="F325" s="108">
        <v>25</v>
      </c>
      <c r="G325" s="108" t="s">
        <v>261</v>
      </c>
      <c r="H325" s="108">
        <v>3</v>
      </c>
      <c r="I325" s="58">
        <v>0.37785000000000002</v>
      </c>
      <c r="J325" s="58">
        <v>0.36651</v>
      </c>
      <c r="K325" s="58">
        <f t="shared" si="40"/>
        <v>192.9</v>
      </c>
      <c r="L325" s="99">
        <v>1</v>
      </c>
      <c r="M325" s="60">
        <v>22.126173000000001</v>
      </c>
      <c r="N325" s="60">
        <v>82.946438999999998</v>
      </c>
      <c r="O325" s="58">
        <v>1</v>
      </c>
    </row>
    <row r="326" spans="2:15" ht="15">
      <c r="B326" s="58">
        <v>250</v>
      </c>
      <c r="C326" s="64" t="s">
        <v>101</v>
      </c>
      <c r="D326" s="59" t="s">
        <v>88</v>
      </c>
      <c r="E326" s="58">
        <v>1</v>
      </c>
      <c r="F326" s="108">
        <v>25</v>
      </c>
      <c r="G326" s="108" t="s">
        <v>261</v>
      </c>
      <c r="H326" s="108">
        <v>3</v>
      </c>
      <c r="I326" s="58">
        <v>0.37785000000000002</v>
      </c>
      <c r="J326" s="58">
        <v>0.36651</v>
      </c>
      <c r="K326" s="58">
        <f t="shared" si="40"/>
        <v>192.9</v>
      </c>
      <c r="L326" s="99">
        <v>1</v>
      </c>
      <c r="M326" s="60">
        <v>22.126988000000001</v>
      </c>
      <c r="N326" s="60">
        <v>82.947470999999993</v>
      </c>
      <c r="O326" s="58">
        <v>1</v>
      </c>
    </row>
    <row r="327" spans="2:15" ht="15">
      <c r="B327" s="58">
        <v>251</v>
      </c>
      <c r="C327" s="64" t="s">
        <v>101</v>
      </c>
      <c r="D327" s="59" t="s">
        <v>88</v>
      </c>
      <c r="E327" s="58">
        <v>1</v>
      </c>
      <c r="F327" s="108">
        <v>25</v>
      </c>
      <c r="G327" s="108" t="s">
        <v>261</v>
      </c>
      <c r="H327" s="108">
        <v>3</v>
      </c>
      <c r="I327" s="58">
        <v>0.37785000000000002</v>
      </c>
      <c r="J327" s="58">
        <v>0.36651</v>
      </c>
      <c r="K327" s="58">
        <f t="shared" si="40"/>
        <v>192.9</v>
      </c>
      <c r="L327" s="99">
        <v>1</v>
      </c>
      <c r="M327" s="60">
        <v>22.126553999999999</v>
      </c>
      <c r="N327" s="60">
        <v>82.948594</v>
      </c>
      <c r="O327" s="58">
        <v>1</v>
      </c>
    </row>
    <row r="328" spans="2:15" ht="15">
      <c r="B328" s="58">
        <v>252</v>
      </c>
      <c r="C328" s="64" t="s">
        <v>101</v>
      </c>
      <c r="D328" s="59" t="s">
        <v>88</v>
      </c>
      <c r="E328" s="58">
        <v>1</v>
      </c>
      <c r="F328" s="108">
        <v>25</v>
      </c>
      <c r="G328" s="108" t="s">
        <v>261</v>
      </c>
      <c r="H328" s="108">
        <v>3</v>
      </c>
      <c r="I328" s="58">
        <v>0.37785000000000002</v>
      </c>
      <c r="J328" s="58">
        <v>0.36651</v>
      </c>
      <c r="K328" s="58">
        <f t="shared" si="40"/>
        <v>192.9</v>
      </c>
      <c r="L328" s="99">
        <v>1</v>
      </c>
      <c r="M328" s="60">
        <v>22.126093999999998</v>
      </c>
      <c r="N328" s="60">
        <v>82.948036000000002</v>
      </c>
      <c r="O328" s="58">
        <v>1</v>
      </c>
    </row>
    <row r="329" spans="2:15" ht="15">
      <c r="B329" s="58">
        <v>253</v>
      </c>
      <c r="C329" s="64" t="s">
        <v>101</v>
      </c>
      <c r="D329" s="59" t="s">
        <v>88</v>
      </c>
      <c r="E329" s="58">
        <v>1</v>
      </c>
      <c r="F329" s="108">
        <v>25</v>
      </c>
      <c r="G329" s="108" t="s">
        <v>261</v>
      </c>
      <c r="H329" s="108">
        <v>3</v>
      </c>
      <c r="I329" s="58">
        <v>0.37785000000000002</v>
      </c>
      <c r="J329" s="58">
        <v>0.36651</v>
      </c>
      <c r="K329" s="58">
        <f t="shared" si="40"/>
        <v>192.9</v>
      </c>
      <c r="L329" s="99">
        <v>1</v>
      </c>
      <c r="M329" s="60">
        <v>22.126784000000001</v>
      </c>
      <c r="N329" s="60">
        <v>82.948042000000001</v>
      </c>
      <c r="O329" s="58">
        <v>1</v>
      </c>
    </row>
    <row r="330" spans="2:15" ht="15">
      <c r="B330" s="58">
        <v>254</v>
      </c>
      <c r="C330" s="64" t="s">
        <v>101</v>
      </c>
      <c r="D330" s="59" t="s">
        <v>88</v>
      </c>
      <c r="E330" s="58">
        <v>1</v>
      </c>
      <c r="F330" s="108">
        <v>25</v>
      </c>
      <c r="G330" s="108" t="s">
        <v>261</v>
      </c>
      <c r="H330" s="108">
        <v>3</v>
      </c>
      <c r="I330" s="58">
        <v>0.37785000000000002</v>
      </c>
      <c r="J330" s="58">
        <v>0.36651</v>
      </c>
      <c r="K330" s="58">
        <f t="shared" si="40"/>
        <v>192.9</v>
      </c>
      <c r="L330" s="99">
        <v>1</v>
      </c>
      <c r="M330" s="60">
        <v>22.127053</v>
      </c>
      <c r="N330" s="60">
        <v>82.948087999999998</v>
      </c>
      <c r="O330" s="58">
        <v>1</v>
      </c>
    </row>
    <row r="331" spans="2:15" ht="15">
      <c r="B331" s="58">
        <v>255</v>
      </c>
      <c r="C331" s="64" t="s">
        <v>101</v>
      </c>
      <c r="D331" s="59" t="s">
        <v>88</v>
      </c>
      <c r="E331" s="58">
        <v>1</v>
      </c>
      <c r="F331" s="108">
        <v>25</v>
      </c>
      <c r="G331" s="108" t="s">
        <v>261</v>
      </c>
      <c r="H331" s="108">
        <v>3</v>
      </c>
      <c r="I331" s="58">
        <v>0.37785000000000002</v>
      </c>
      <c r="J331" s="58">
        <v>0.36651</v>
      </c>
      <c r="K331" s="58">
        <f t="shared" si="40"/>
        <v>192.9</v>
      </c>
      <c r="L331" s="99">
        <v>1</v>
      </c>
      <c r="M331" s="60">
        <v>22.128748000000002</v>
      </c>
      <c r="N331" s="60">
        <v>82.948975000000004</v>
      </c>
      <c r="O331" s="58">
        <v>1</v>
      </c>
    </row>
    <row r="332" spans="2:15" ht="15">
      <c r="B332" s="58">
        <v>256</v>
      </c>
      <c r="C332" s="64" t="s">
        <v>101</v>
      </c>
      <c r="D332" s="59" t="s">
        <v>88</v>
      </c>
      <c r="E332" s="58">
        <v>1</v>
      </c>
      <c r="F332" s="108">
        <v>25</v>
      </c>
      <c r="G332" s="108" t="s">
        <v>261</v>
      </c>
      <c r="H332" s="108">
        <v>3</v>
      </c>
      <c r="I332" s="58">
        <v>0.37785000000000002</v>
      </c>
      <c r="J332" s="58">
        <v>0.36651</v>
      </c>
      <c r="K332" s="58">
        <f t="shared" si="40"/>
        <v>192.9</v>
      </c>
      <c r="L332" s="99">
        <v>1</v>
      </c>
      <c r="M332" s="60">
        <v>22.129128999999999</v>
      </c>
      <c r="N332" s="60">
        <v>82.949251000000004</v>
      </c>
      <c r="O332" s="58">
        <v>1</v>
      </c>
    </row>
    <row r="333" spans="2:15" ht="15">
      <c r="B333" s="58">
        <v>257</v>
      </c>
      <c r="C333" s="64" t="s">
        <v>101</v>
      </c>
      <c r="D333" s="59" t="s">
        <v>88</v>
      </c>
      <c r="E333" s="58">
        <v>1</v>
      </c>
      <c r="F333" s="108">
        <v>25</v>
      </c>
      <c r="G333" s="108" t="s">
        <v>261</v>
      </c>
      <c r="H333" s="108">
        <v>3</v>
      </c>
      <c r="I333" s="58">
        <v>0.37785000000000002</v>
      </c>
      <c r="J333" s="58">
        <v>0.36651</v>
      </c>
      <c r="K333" s="58">
        <f t="shared" si="40"/>
        <v>192.9</v>
      </c>
      <c r="L333" s="99">
        <v>1</v>
      </c>
      <c r="M333" s="60">
        <v>22.128433000000001</v>
      </c>
      <c r="N333" s="60">
        <v>82.949361999999994</v>
      </c>
      <c r="O333" s="58">
        <v>1</v>
      </c>
    </row>
    <row r="334" spans="2:15" ht="15">
      <c r="B334" s="58">
        <v>258</v>
      </c>
      <c r="C334" s="64" t="s">
        <v>101</v>
      </c>
      <c r="D334" s="59" t="s">
        <v>88</v>
      </c>
      <c r="E334" s="58">
        <v>1</v>
      </c>
      <c r="F334" s="108">
        <v>25</v>
      </c>
      <c r="G334" s="108" t="s">
        <v>261</v>
      </c>
      <c r="H334" s="108">
        <v>3</v>
      </c>
      <c r="I334" s="58">
        <v>0.37785000000000002</v>
      </c>
      <c r="J334" s="58">
        <v>0.36651</v>
      </c>
      <c r="K334" s="58">
        <f t="shared" si="40"/>
        <v>192.9</v>
      </c>
      <c r="L334" s="99">
        <v>1</v>
      </c>
      <c r="M334" s="60">
        <v>22.128879000000001</v>
      </c>
      <c r="N334" s="60">
        <v>82.948599999999999</v>
      </c>
      <c r="O334" s="58">
        <v>1</v>
      </c>
    </row>
    <row r="335" spans="2:15" ht="15">
      <c r="B335" s="58">
        <v>259</v>
      </c>
      <c r="C335" s="64" t="s">
        <v>101</v>
      </c>
      <c r="D335" s="59" t="s">
        <v>88</v>
      </c>
      <c r="E335" s="58">
        <v>1</v>
      </c>
      <c r="F335" s="108">
        <v>25</v>
      </c>
      <c r="G335" s="108" t="s">
        <v>261</v>
      </c>
      <c r="H335" s="108">
        <v>3</v>
      </c>
      <c r="I335" s="58">
        <v>0.37785000000000002</v>
      </c>
      <c r="J335" s="58">
        <v>0.36651</v>
      </c>
      <c r="K335" s="58">
        <f t="shared" si="40"/>
        <v>192.9</v>
      </c>
      <c r="L335" s="99">
        <v>1</v>
      </c>
      <c r="M335" s="60">
        <v>22.128584</v>
      </c>
      <c r="N335" s="60">
        <v>82.948843999999994</v>
      </c>
      <c r="O335" s="58">
        <v>1</v>
      </c>
    </row>
    <row r="336" spans="2:15">
      <c r="B336" s="58">
        <v>260</v>
      </c>
      <c r="C336" s="64" t="s">
        <v>95</v>
      </c>
      <c r="D336" s="59" t="s">
        <v>88</v>
      </c>
      <c r="E336" s="58">
        <v>1</v>
      </c>
      <c r="F336" s="58">
        <v>250</v>
      </c>
      <c r="G336" s="58">
        <v>100</v>
      </c>
      <c r="H336" s="58"/>
      <c r="I336" s="106">
        <f>L336*4.13616</f>
        <v>10.340400000000001</v>
      </c>
      <c r="J336" s="106">
        <f>I336*16/100</f>
        <v>1.6544640000000002</v>
      </c>
      <c r="K336" s="100">
        <f t="shared" ref="K336" si="41">J336/0.0019</f>
        <v>870.77052631578954</v>
      </c>
      <c r="L336" s="58">
        <v>2.5</v>
      </c>
      <c r="M336" s="60">
        <v>22.127341999999999</v>
      </c>
      <c r="N336" s="60">
        <v>82.950531999999995</v>
      </c>
      <c r="O336" s="58">
        <v>1</v>
      </c>
    </row>
    <row r="337" spans="2:15" ht="15">
      <c r="B337" s="58">
        <v>261</v>
      </c>
      <c r="C337" s="64" t="s">
        <v>86</v>
      </c>
      <c r="D337" s="59" t="s">
        <v>184</v>
      </c>
      <c r="E337" s="101">
        <v>1</v>
      </c>
      <c r="F337" s="102">
        <f>L337*125</f>
        <v>57.25</v>
      </c>
      <c r="G337" s="102">
        <f>L337*95</f>
        <v>43.510000000000005</v>
      </c>
      <c r="H337" s="103">
        <v>0.3</v>
      </c>
      <c r="I337" s="104">
        <f>L337*0.85</f>
        <v>0.38929999999999998</v>
      </c>
      <c r="J337" s="104">
        <f>I337*0.95</f>
        <v>0.36983499999999997</v>
      </c>
      <c r="K337" s="102">
        <f>J337/0.0019</f>
        <v>194.64999999999998</v>
      </c>
      <c r="L337" s="99">
        <v>0.45800000000000002</v>
      </c>
      <c r="M337" s="60">
        <v>22.135113</v>
      </c>
      <c r="N337" s="60">
        <v>82.952943000000005</v>
      </c>
      <c r="O337" s="58">
        <v>1</v>
      </c>
    </row>
    <row r="338" spans="2:15" ht="15">
      <c r="B338" s="58">
        <v>262</v>
      </c>
      <c r="C338" s="64" t="s">
        <v>86</v>
      </c>
      <c r="D338" s="59" t="s">
        <v>185</v>
      </c>
      <c r="E338" s="101">
        <v>1</v>
      </c>
      <c r="F338" s="102">
        <f>L338*125</f>
        <v>100.625</v>
      </c>
      <c r="G338" s="102">
        <f>L338*95</f>
        <v>76.475000000000009</v>
      </c>
      <c r="H338" s="103">
        <v>0.3</v>
      </c>
      <c r="I338" s="104">
        <f>L338*0.85</f>
        <v>0.68425000000000002</v>
      </c>
      <c r="J338" s="104">
        <f>I338*0.95</f>
        <v>0.65003750000000005</v>
      </c>
      <c r="K338" s="102">
        <f>J338/0.0019</f>
        <v>342.125</v>
      </c>
      <c r="L338" s="110">
        <v>0.80500000000000005</v>
      </c>
      <c r="M338" s="60">
        <v>22.120792000000002</v>
      </c>
      <c r="N338" s="60">
        <v>82.986874999999998</v>
      </c>
      <c r="O338" s="58">
        <v>1</v>
      </c>
    </row>
    <row r="339" spans="2:15" ht="15">
      <c r="B339" s="58">
        <v>263</v>
      </c>
      <c r="C339" s="64" t="s">
        <v>86</v>
      </c>
      <c r="D339" s="59" t="s">
        <v>186</v>
      </c>
      <c r="E339" s="101">
        <v>1</v>
      </c>
      <c r="F339" s="102">
        <f>L339*125</f>
        <v>81.75</v>
      </c>
      <c r="G339" s="102">
        <f>L339*95</f>
        <v>62.13</v>
      </c>
      <c r="H339" s="103">
        <v>0.3</v>
      </c>
      <c r="I339" s="104">
        <f>L339*0.85</f>
        <v>0.55590000000000006</v>
      </c>
      <c r="J339" s="104">
        <f>I339*0.95</f>
        <v>0.52810500000000005</v>
      </c>
      <c r="K339" s="102">
        <f>J339/0.0019</f>
        <v>277.95000000000005</v>
      </c>
      <c r="L339" s="99">
        <v>0.65400000000000003</v>
      </c>
      <c r="M339" s="60">
        <v>22.122461000000001</v>
      </c>
      <c r="N339" s="60">
        <v>82.991744999999995</v>
      </c>
      <c r="O339" s="58">
        <v>1</v>
      </c>
    </row>
    <row r="340" spans="2:15" ht="15">
      <c r="B340" s="58">
        <v>264</v>
      </c>
      <c r="C340" s="64" t="s">
        <v>86</v>
      </c>
      <c r="D340" s="59" t="s">
        <v>187</v>
      </c>
      <c r="E340" s="101">
        <v>1</v>
      </c>
      <c r="F340" s="102">
        <f>L340*125</f>
        <v>75.25</v>
      </c>
      <c r="G340" s="102">
        <f>L340*95</f>
        <v>57.19</v>
      </c>
      <c r="H340" s="103">
        <v>0.3</v>
      </c>
      <c r="I340" s="104">
        <f>L340*0.85</f>
        <v>0.51169999999999993</v>
      </c>
      <c r="J340" s="104">
        <f>I340*0.95</f>
        <v>0.48611499999999991</v>
      </c>
      <c r="K340" s="102">
        <f>J340/0.0019</f>
        <v>255.84999999999997</v>
      </c>
      <c r="L340" s="110">
        <v>0.60199999999999998</v>
      </c>
      <c r="M340" s="60">
        <v>22.119800999999999</v>
      </c>
      <c r="N340" s="60">
        <v>82.978792999999996</v>
      </c>
      <c r="O340" s="58">
        <v>1</v>
      </c>
    </row>
    <row r="341" spans="2:15" ht="15">
      <c r="B341" s="58">
        <v>265</v>
      </c>
      <c r="C341" s="64" t="s">
        <v>86</v>
      </c>
      <c r="D341" s="59" t="s">
        <v>188</v>
      </c>
      <c r="E341" s="101">
        <v>1</v>
      </c>
      <c r="F341" s="102">
        <f>L341*125</f>
        <v>106.75</v>
      </c>
      <c r="G341" s="102">
        <f>L341*95</f>
        <v>81.13</v>
      </c>
      <c r="H341" s="103">
        <v>0.3</v>
      </c>
      <c r="I341" s="104">
        <f>L341*0.85</f>
        <v>0.72589999999999999</v>
      </c>
      <c r="J341" s="104">
        <f>I341*0.95</f>
        <v>0.68960499999999991</v>
      </c>
      <c r="K341" s="102">
        <f>J341/0.0019</f>
        <v>362.94999999999993</v>
      </c>
      <c r="L341" s="99">
        <v>0.85399999999999998</v>
      </c>
      <c r="M341" s="60">
        <v>22.129218999999999</v>
      </c>
      <c r="N341" s="60">
        <v>82.979573000000002</v>
      </c>
      <c r="O341" s="58">
        <v>1</v>
      </c>
    </row>
    <row r="342" spans="2:15" ht="15">
      <c r="B342" s="58">
        <v>266</v>
      </c>
      <c r="C342" s="64" t="s">
        <v>86</v>
      </c>
      <c r="D342" s="59" t="s">
        <v>189</v>
      </c>
      <c r="E342" s="101">
        <v>1</v>
      </c>
      <c r="F342" s="102">
        <f>L342*125</f>
        <v>98</v>
      </c>
      <c r="G342" s="102">
        <f>L342*95</f>
        <v>74.48</v>
      </c>
      <c r="H342" s="103">
        <v>0.3</v>
      </c>
      <c r="I342" s="104">
        <f>L342*0.85</f>
        <v>0.66639999999999999</v>
      </c>
      <c r="J342" s="104">
        <f>I342*0.95</f>
        <v>0.63307999999999998</v>
      </c>
      <c r="K342" s="102">
        <f>J342/0.0019</f>
        <v>333.2</v>
      </c>
      <c r="L342" s="99">
        <v>0.78400000000000003</v>
      </c>
      <c r="M342" s="60">
        <v>22.125430000000001</v>
      </c>
      <c r="N342" s="60">
        <v>82.987055999999995</v>
      </c>
      <c r="O342" s="58">
        <v>1</v>
      </c>
    </row>
    <row r="343" spans="2:15" ht="15">
      <c r="B343" s="58">
        <v>267</v>
      </c>
      <c r="C343" s="64" t="s">
        <v>190</v>
      </c>
      <c r="D343" s="59" t="s">
        <v>88</v>
      </c>
      <c r="E343" s="58">
        <v>1</v>
      </c>
      <c r="F343" s="58">
        <v>10</v>
      </c>
      <c r="G343" s="58">
        <v>1.5</v>
      </c>
      <c r="H343" s="58">
        <v>3</v>
      </c>
      <c r="I343" s="58">
        <v>0.43325999999999998</v>
      </c>
      <c r="J343" s="58">
        <v>0.25375999999999999</v>
      </c>
      <c r="K343" s="58">
        <f>J343/0.0019</f>
        <v>133.55789473684209</v>
      </c>
      <c r="L343" s="109">
        <v>5</v>
      </c>
      <c r="M343" s="60">
        <v>22.129715999999998</v>
      </c>
      <c r="N343" s="60">
        <v>82.974305999999999</v>
      </c>
      <c r="O343" s="58">
        <v>1</v>
      </c>
    </row>
    <row r="344" spans="2:15" ht="15">
      <c r="B344" s="58">
        <v>268</v>
      </c>
      <c r="C344" s="64" t="s">
        <v>190</v>
      </c>
      <c r="D344" s="59" t="s">
        <v>88</v>
      </c>
      <c r="E344" s="58">
        <v>1</v>
      </c>
      <c r="F344" s="58">
        <v>10</v>
      </c>
      <c r="G344" s="58">
        <v>1.5</v>
      </c>
      <c r="H344" s="58">
        <v>3</v>
      </c>
      <c r="I344" s="58">
        <v>0.43325999999999998</v>
      </c>
      <c r="J344" s="58">
        <v>0.25375999999999999</v>
      </c>
      <c r="K344" s="58">
        <f>J344/0.0019</f>
        <v>133.55789473684209</v>
      </c>
      <c r="L344" s="109">
        <v>5</v>
      </c>
      <c r="M344" s="60">
        <v>22.121238000000002</v>
      </c>
      <c r="N344" s="60">
        <v>82.987297999999996</v>
      </c>
      <c r="O344" s="58">
        <v>1</v>
      </c>
    </row>
    <row r="345" spans="2:15" ht="15">
      <c r="B345" s="58">
        <v>269</v>
      </c>
      <c r="C345" s="64" t="s">
        <v>190</v>
      </c>
      <c r="D345" s="59" t="s">
        <v>88</v>
      </c>
      <c r="E345" s="58">
        <v>1</v>
      </c>
      <c r="F345" s="58">
        <v>10</v>
      </c>
      <c r="G345" s="58">
        <v>1.5</v>
      </c>
      <c r="H345" s="58">
        <v>3</v>
      </c>
      <c r="I345" s="58">
        <v>0.43325999999999998</v>
      </c>
      <c r="J345" s="58">
        <v>0.25375999999999999</v>
      </c>
      <c r="K345" s="58">
        <f>J345/0.0019</f>
        <v>133.55789473684209</v>
      </c>
      <c r="L345" s="109">
        <v>5</v>
      </c>
      <c r="M345" s="60">
        <v>22.12097</v>
      </c>
      <c r="N345" s="60">
        <v>82.987446000000006</v>
      </c>
      <c r="O345" s="58">
        <v>1</v>
      </c>
    </row>
    <row r="346" spans="2:15" ht="15">
      <c r="B346" s="58">
        <v>270</v>
      </c>
      <c r="C346" s="64" t="s">
        <v>190</v>
      </c>
      <c r="D346" s="59" t="s">
        <v>88</v>
      </c>
      <c r="E346" s="58">
        <v>1</v>
      </c>
      <c r="F346" s="58">
        <v>10</v>
      </c>
      <c r="G346" s="58">
        <v>1.5</v>
      </c>
      <c r="H346" s="58">
        <v>3</v>
      </c>
      <c r="I346" s="58">
        <v>0.43325999999999998</v>
      </c>
      <c r="J346" s="58">
        <v>0.25375999999999999</v>
      </c>
      <c r="K346" s="58">
        <f>J346/0.0019</f>
        <v>133.55789473684209</v>
      </c>
      <c r="L346" s="109">
        <v>5</v>
      </c>
      <c r="M346" s="60">
        <v>22.121171</v>
      </c>
      <c r="N346" s="60">
        <v>82.987701000000001</v>
      </c>
      <c r="O346" s="58">
        <v>1</v>
      </c>
    </row>
    <row r="347" spans="2:15" ht="15">
      <c r="B347" s="58">
        <v>271</v>
      </c>
      <c r="C347" s="64" t="s">
        <v>190</v>
      </c>
      <c r="D347" s="59" t="s">
        <v>88</v>
      </c>
      <c r="E347" s="58">
        <v>1</v>
      </c>
      <c r="F347" s="58">
        <v>10</v>
      </c>
      <c r="G347" s="58">
        <v>1.5</v>
      </c>
      <c r="H347" s="58">
        <v>3</v>
      </c>
      <c r="I347" s="58">
        <v>0.43325999999999998</v>
      </c>
      <c r="J347" s="58">
        <v>0.25375999999999999</v>
      </c>
      <c r="K347" s="58">
        <f>J347/0.0019</f>
        <v>133.55789473684209</v>
      </c>
      <c r="L347" s="109">
        <v>5</v>
      </c>
      <c r="M347" s="60">
        <v>22.120284000000002</v>
      </c>
      <c r="N347" s="60">
        <v>82.985174999999998</v>
      </c>
      <c r="O347" s="58">
        <v>1</v>
      </c>
    </row>
    <row r="348" spans="2:15" ht="15">
      <c r="B348" s="58">
        <v>272</v>
      </c>
      <c r="C348" s="64" t="s">
        <v>190</v>
      </c>
      <c r="D348" s="59" t="s">
        <v>88</v>
      </c>
      <c r="E348" s="58">
        <v>1</v>
      </c>
      <c r="F348" s="58">
        <v>10</v>
      </c>
      <c r="G348" s="58">
        <v>1.5</v>
      </c>
      <c r="H348" s="58">
        <v>3</v>
      </c>
      <c r="I348" s="58">
        <v>0.43325999999999998</v>
      </c>
      <c r="J348" s="58">
        <v>0.25375999999999999</v>
      </c>
      <c r="K348" s="58">
        <f>J348/0.0019</f>
        <v>133.55789473684209</v>
      </c>
      <c r="L348" s="109">
        <v>5</v>
      </c>
      <c r="M348" s="60">
        <v>22.121103999999999</v>
      </c>
      <c r="N348" s="60">
        <v>82.986868000000001</v>
      </c>
      <c r="O348" s="58">
        <v>1</v>
      </c>
    </row>
    <row r="349" spans="2:15" ht="15">
      <c r="B349" s="58">
        <v>273</v>
      </c>
      <c r="C349" s="64" t="s">
        <v>190</v>
      </c>
      <c r="D349" s="59" t="s">
        <v>88</v>
      </c>
      <c r="E349" s="58">
        <v>1</v>
      </c>
      <c r="F349" s="58">
        <v>10</v>
      </c>
      <c r="G349" s="58">
        <v>1.5</v>
      </c>
      <c r="H349" s="58">
        <v>3</v>
      </c>
      <c r="I349" s="58">
        <v>0.43325999999999998</v>
      </c>
      <c r="J349" s="58">
        <v>0.25375999999999999</v>
      </c>
      <c r="K349" s="58">
        <f>J349/0.0019</f>
        <v>133.55789473684209</v>
      </c>
      <c r="L349" s="109">
        <v>5</v>
      </c>
      <c r="M349" s="60">
        <v>22.120512999999999</v>
      </c>
      <c r="N349" s="60">
        <v>82.987257999999997</v>
      </c>
      <c r="O349" s="58">
        <v>1</v>
      </c>
    </row>
    <row r="350" spans="2:15" ht="15">
      <c r="B350" s="58">
        <v>274</v>
      </c>
      <c r="C350" s="64" t="s">
        <v>190</v>
      </c>
      <c r="D350" s="59" t="s">
        <v>88</v>
      </c>
      <c r="E350" s="58">
        <v>1</v>
      </c>
      <c r="F350" s="58">
        <v>10</v>
      </c>
      <c r="G350" s="58">
        <v>1.5</v>
      </c>
      <c r="H350" s="58">
        <v>3</v>
      </c>
      <c r="I350" s="58">
        <v>0.43325999999999998</v>
      </c>
      <c r="J350" s="58">
        <v>0.25375999999999999</v>
      </c>
      <c r="K350" s="58">
        <f>J350/0.0019</f>
        <v>133.55789473684209</v>
      </c>
      <c r="L350" s="109">
        <v>5</v>
      </c>
      <c r="M350" s="60">
        <v>22.120173999999999</v>
      </c>
      <c r="N350" s="60">
        <v>82.985006999999996</v>
      </c>
      <c r="O350" s="58">
        <v>1</v>
      </c>
    </row>
    <row r="351" spans="2:15" ht="15">
      <c r="B351" s="58">
        <v>275</v>
      </c>
      <c r="C351" s="64" t="s">
        <v>190</v>
      </c>
      <c r="D351" s="59" t="s">
        <v>88</v>
      </c>
      <c r="E351" s="58">
        <v>1</v>
      </c>
      <c r="F351" s="58">
        <v>10</v>
      </c>
      <c r="G351" s="58">
        <v>1.5</v>
      </c>
      <c r="H351" s="58">
        <v>3</v>
      </c>
      <c r="I351" s="58">
        <v>0.43325999999999998</v>
      </c>
      <c r="J351" s="58">
        <v>0.25375999999999999</v>
      </c>
      <c r="K351" s="58">
        <f>J351/0.0019</f>
        <v>133.55789473684209</v>
      </c>
      <c r="L351" s="109">
        <v>5</v>
      </c>
      <c r="M351" s="60">
        <v>22.121137999999998</v>
      </c>
      <c r="N351" s="60">
        <v>82.986868000000001</v>
      </c>
      <c r="O351" s="58">
        <v>1</v>
      </c>
    </row>
    <row r="352" spans="2:15" ht="15">
      <c r="B352" s="58">
        <v>276</v>
      </c>
      <c r="C352" s="64" t="s">
        <v>190</v>
      </c>
      <c r="D352" s="59" t="s">
        <v>88</v>
      </c>
      <c r="E352" s="58">
        <v>1</v>
      </c>
      <c r="F352" s="58">
        <v>10</v>
      </c>
      <c r="G352" s="58">
        <v>1.5</v>
      </c>
      <c r="H352" s="58">
        <v>3</v>
      </c>
      <c r="I352" s="58">
        <v>0.43325999999999998</v>
      </c>
      <c r="J352" s="58">
        <v>0.25375999999999999</v>
      </c>
      <c r="K352" s="58">
        <f>J352/0.0019</f>
        <v>133.55789473684209</v>
      </c>
      <c r="L352" s="109">
        <v>5</v>
      </c>
      <c r="M352" s="60">
        <v>22.121191</v>
      </c>
      <c r="N352" s="60">
        <v>82.987802000000002</v>
      </c>
      <c r="O352" s="58">
        <v>1</v>
      </c>
    </row>
    <row r="353" spans="2:15" ht="15">
      <c r="B353" s="58">
        <v>277</v>
      </c>
      <c r="C353" s="64" t="s">
        <v>93</v>
      </c>
      <c r="D353" s="59" t="s">
        <v>191</v>
      </c>
      <c r="E353" s="58"/>
      <c r="F353" s="58"/>
      <c r="G353" s="58"/>
      <c r="H353" s="58"/>
      <c r="I353" s="58">
        <v>2.5</v>
      </c>
      <c r="J353" s="58"/>
      <c r="K353" s="58"/>
      <c r="L353" s="99"/>
      <c r="M353" s="60">
        <v>22.121006999999999</v>
      </c>
      <c r="N353" s="60">
        <v>82.988286000000002</v>
      </c>
      <c r="O353" s="58">
        <v>1</v>
      </c>
    </row>
    <row r="354" spans="2:15" ht="15">
      <c r="B354" s="58">
        <v>278</v>
      </c>
      <c r="C354" s="64" t="s">
        <v>93</v>
      </c>
      <c r="D354" s="59" t="s">
        <v>192</v>
      </c>
      <c r="E354" s="58"/>
      <c r="F354" s="58"/>
      <c r="G354" s="58"/>
      <c r="H354" s="58"/>
      <c r="I354" s="58">
        <v>2.5</v>
      </c>
      <c r="J354" s="58"/>
      <c r="K354" s="58"/>
      <c r="L354" s="99"/>
      <c r="M354" s="60">
        <v>22.121047000000001</v>
      </c>
      <c r="N354" s="60">
        <v>82.988262000000006</v>
      </c>
      <c r="O354" s="58">
        <v>1</v>
      </c>
    </row>
    <row r="355" spans="2:15" ht="15">
      <c r="B355" s="58">
        <v>279</v>
      </c>
      <c r="C355" s="64" t="s">
        <v>93</v>
      </c>
      <c r="D355" s="59" t="s">
        <v>193</v>
      </c>
      <c r="E355" s="58"/>
      <c r="F355" s="58"/>
      <c r="G355" s="58"/>
      <c r="H355" s="58"/>
      <c r="I355" s="58">
        <v>2.5</v>
      </c>
      <c r="J355" s="58"/>
      <c r="K355" s="58"/>
      <c r="L355" s="99"/>
      <c r="M355" s="60">
        <v>22.114094000000001</v>
      </c>
      <c r="N355" s="60">
        <v>82.97927</v>
      </c>
      <c r="O355" s="58">
        <v>0</v>
      </c>
    </row>
    <row r="356" spans="2:15" ht="15">
      <c r="B356" s="58">
        <v>280</v>
      </c>
      <c r="C356" s="64" t="s">
        <v>93</v>
      </c>
      <c r="D356" s="59" t="s">
        <v>194</v>
      </c>
      <c r="E356" s="58"/>
      <c r="F356" s="58"/>
      <c r="G356" s="58"/>
      <c r="H356" s="58"/>
      <c r="I356" s="58">
        <v>2.5</v>
      </c>
      <c r="J356" s="58"/>
      <c r="K356" s="58"/>
      <c r="L356" s="99"/>
      <c r="M356" s="60">
        <v>22.114153999999999</v>
      </c>
      <c r="N356" s="60">
        <v>82.979286999999999</v>
      </c>
      <c r="O356" s="58">
        <v>1</v>
      </c>
    </row>
    <row r="357" spans="2:15" ht="15">
      <c r="B357" s="58">
        <v>281</v>
      </c>
      <c r="C357" s="64" t="s">
        <v>93</v>
      </c>
      <c r="D357" s="59" t="s">
        <v>195</v>
      </c>
      <c r="E357" s="58"/>
      <c r="F357" s="58"/>
      <c r="G357" s="58"/>
      <c r="H357" s="58"/>
      <c r="I357" s="58">
        <v>2.5</v>
      </c>
      <c r="J357" s="58"/>
      <c r="K357" s="58"/>
      <c r="L357" s="99"/>
      <c r="M357" s="60">
        <v>22.112811000000001</v>
      </c>
      <c r="N357" s="60">
        <v>82.980042999999995</v>
      </c>
      <c r="O357" s="58">
        <v>0</v>
      </c>
    </row>
    <row r="358" spans="2:15" ht="15">
      <c r="B358" s="58">
        <v>282</v>
      </c>
      <c r="C358" s="64" t="s">
        <v>93</v>
      </c>
      <c r="D358" s="59" t="s">
        <v>196</v>
      </c>
      <c r="E358" s="58"/>
      <c r="F358" s="58"/>
      <c r="G358" s="58"/>
      <c r="H358" s="58"/>
      <c r="I358" s="58">
        <v>2.5</v>
      </c>
      <c r="J358" s="58"/>
      <c r="K358" s="58"/>
      <c r="L358" s="99"/>
      <c r="M358" s="60">
        <v>22.114070999999999</v>
      </c>
      <c r="N358" s="60">
        <v>82.979158999999996</v>
      </c>
      <c r="O358" s="58">
        <v>0</v>
      </c>
    </row>
    <row r="359" spans="2:15" ht="15">
      <c r="B359" s="58">
        <v>283</v>
      </c>
      <c r="C359" s="64" t="s">
        <v>93</v>
      </c>
      <c r="D359" s="59" t="s">
        <v>197</v>
      </c>
      <c r="E359" s="58"/>
      <c r="F359" s="58"/>
      <c r="G359" s="58"/>
      <c r="H359" s="58"/>
      <c r="I359" s="58">
        <v>2.5</v>
      </c>
      <c r="J359" s="58"/>
      <c r="K359" s="58"/>
      <c r="L359" s="99"/>
      <c r="M359" s="60">
        <v>22.114107000000001</v>
      </c>
      <c r="N359" s="60">
        <v>82.978950999999995</v>
      </c>
      <c r="O359" s="58">
        <v>1</v>
      </c>
    </row>
    <row r="360" spans="2:15" ht="15">
      <c r="B360" s="58">
        <v>284</v>
      </c>
      <c r="C360" s="64" t="s">
        <v>93</v>
      </c>
      <c r="D360" s="59" t="s">
        <v>198</v>
      </c>
      <c r="E360" s="58"/>
      <c r="F360" s="58"/>
      <c r="G360" s="58"/>
      <c r="H360" s="58"/>
      <c r="I360" s="58">
        <v>2.5</v>
      </c>
      <c r="J360" s="58"/>
      <c r="K360" s="58"/>
      <c r="L360" s="99"/>
      <c r="M360" s="60">
        <v>22.114003</v>
      </c>
      <c r="N360" s="60">
        <v>82.979474999999994</v>
      </c>
      <c r="O360" s="58">
        <v>1</v>
      </c>
    </row>
    <row r="361" spans="2:15" ht="15">
      <c r="B361" s="58">
        <v>285</v>
      </c>
      <c r="C361" s="64" t="s">
        <v>93</v>
      </c>
      <c r="D361" s="59" t="s">
        <v>199</v>
      </c>
      <c r="E361" s="58"/>
      <c r="F361" s="58"/>
      <c r="G361" s="58"/>
      <c r="H361" s="58"/>
      <c r="I361" s="58">
        <v>2.5</v>
      </c>
      <c r="J361" s="58"/>
      <c r="K361" s="58"/>
      <c r="L361" s="99"/>
      <c r="M361" s="60">
        <v>22.114066999999999</v>
      </c>
      <c r="N361" s="60">
        <v>82.980574000000004</v>
      </c>
      <c r="O361" s="58">
        <v>1</v>
      </c>
    </row>
    <row r="362" spans="2:15" ht="15">
      <c r="B362" s="58">
        <v>286</v>
      </c>
      <c r="C362" s="64" t="s">
        <v>93</v>
      </c>
      <c r="D362" s="59" t="s">
        <v>200</v>
      </c>
      <c r="E362" s="58"/>
      <c r="F362" s="58"/>
      <c r="G362" s="58"/>
      <c r="H362" s="58"/>
      <c r="I362" s="58">
        <v>2.5</v>
      </c>
      <c r="J362" s="58"/>
      <c r="K362" s="58"/>
      <c r="L362" s="99"/>
      <c r="M362" s="60">
        <v>22.114097000000001</v>
      </c>
      <c r="N362" s="60">
        <v>82.979101999999997</v>
      </c>
      <c r="O362" s="58">
        <v>1</v>
      </c>
    </row>
    <row r="363" spans="2:15" ht="15">
      <c r="B363" s="58">
        <v>287</v>
      </c>
      <c r="C363" s="64" t="s">
        <v>86</v>
      </c>
      <c r="D363" s="59" t="s">
        <v>201</v>
      </c>
      <c r="E363" s="101">
        <v>1</v>
      </c>
      <c r="F363" s="102">
        <f>L363*125</f>
        <v>27.75</v>
      </c>
      <c r="G363" s="102">
        <f>L363*95</f>
        <v>21.09</v>
      </c>
      <c r="H363" s="103">
        <v>0.3</v>
      </c>
      <c r="I363" s="104">
        <f>L363*0.85</f>
        <v>0.18870000000000001</v>
      </c>
      <c r="J363" s="104">
        <f>I363*0.95</f>
        <v>0.17926500000000001</v>
      </c>
      <c r="K363" s="102">
        <f>J363/0.0019</f>
        <v>94.350000000000009</v>
      </c>
      <c r="L363" s="110">
        <v>0.222</v>
      </c>
      <c r="M363" s="60">
        <v>22.116143000000001</v>
      </c>
      <c r="N363" s="60">
        <v>82.971890999999999</v>
      </c>
      <c r="O363" s="58">
        <v>1</v>
      </c>
    </row>
    <row r="364" spans="2:15" ht="15">
      <c r="B364" s="58">
        <v>288</v>
      </c>
      <c r="C364" s="64" t="s">
        <v>86</v>
      </c>
      <c r="D364" s="59" t="s">
        <v>202</v>
      </c>
      <c r="E364" s="101">
        <v>1</v>
      </c>
      <c r="F364" s="102">
        <f>L364*125</f>
        <v>50.625</v>
      </c>
      <c r="G364" s="102">
        <f>L364*95</f>
        <v>38.475000000000001</v>
      </c>
      <c r="H364" s="103">
        <v>0.3</v>
      </c>
      <c r="I364" s="104">
        <f>L364*0.85</f>
        <v>0.34425</v>
      </c>
      <c r="J364" s="104">
        <f>I364*0.95</f>
        <v>0.32703749999999998</v>
      </c>
      <c r="K364" s="102">
        <f>J364/0.0019</f>
        <v>172.125</v>
      </c>
      <c r="L364" s="110">
        <v>0.40500000000000003</v>
      </c>
      <c r="M364" s="60">
        <v>22.128504</v>
      </c>
      <c r="N364" s="60">
        <v>82.981872999999993</v>
      </c>
      <c r="O364" s="58">
        <v>1</v>
      </c>
    </row>
    <row r="365" spans="2:15" ht="15">
      <c r="B365" s="58">
        <v>289</v>
      </c>
      <c r="C365" s="64" t="s">
        <v>86</v>
      </c>
      <c r="D365" s="59" t="s">
        <v>112</v>
      </c>
      <c r="E365" s="101">
        <v>1</v>
      </c>
      <c r="F365" s="102">
        <f>L365*125</f>
        <v>17.75</v>
      </c>
      <c r="G365" s="102">
        <f>L365*95</f>
        <v>13.489999999999998</v>
      </c>
      <c r="H365" s="103">
        <v>0.3</v>
      </c>
      <c r="I365" s="104">
        <f>L365*0.85</f>
        <v>0.12069999999999999</v>
      </c>
      <c r="J365" s="104">
        <f>I365*0.95</f>
        <v>0.11466499999999999</v>
      </c>
      <c r="K365" s="102">
        <f>J365/0.0019</f>
        <v>60.349999999999994</v>
      </c>
      <c r="L365" s="110">
        <v>0.14199999999999999</v>
      </c>
      <c r="M365" s="60">
        <v>22.130894999999999</v>
      </c>
      <c r="N365" s="60">
        <v>82.975290000000001</v>
      </c>
      <c r="O365" s="58">
        <v>1</v>
      </c>
    </row>
    <row r="366" spans="2:15" ht="15">
      <c r="B366" s="58">
        <v>290</v>
      </c>
      <c r="C366" s="64" t="s">
        <v>86</v>
      </c>
      <c r="D366" s="59" t="s">
        <v>203</v>
      </c>
      <c r="E366" s="101">
        <v>1</v>
      </c>
      <c r="F366" s="102">
        <f>L366*125</f>
        <v>33.5</v>
      </c>
      <c r="G366" s="102">
        <f>L366*95</f>
        <v>25.46</v>
      </c>
      <c r="H366" s="103">
        <v>0.3</v>
      </c>
      <c r="I366" s="104">
        <f>L366*0.85</f>
        <v>0.2278</v>
      </c>
      <c r="J366" s="104">
        <f>I366*0.95</f>
        <v>0.21640999999999999</v>
      </c>
      <c r="K366" s="102">
        <f>J366/0.0019</f>
        <v>113.89999999999999</v>
      </c>
      <c r="L366" s="110">
        <v>0.26800000000000002</v>
      </c>
      <c r="M366" s="60">
        <v>22.126314000000001</v>
      </c>
      <c r="N366" s="60">
        <v>82.981133999999997</v>
      </c>
      <c r="O366" s="58">
        <v>1</v>
      </c>
    </row>
    <row r="367" spans="2:15" ht="15">
      <c r="B367" s="58">
        <v>291</v>
      </c>
      <c r="C367" s="64" t="s">
        <v>86</v>
      </c>
      <c r="D367" s="59" t="s">
        <v>204</v>
      </c>
      <c r="E367" s="101">
        <v>1</v>
      </c>
      <c r="F367" s="102">
        <f>L367*125</f>
        <v>43.875</v>
      </c>
      <c r="G367" s="102">
        <f>L367*95</f>
        <v>33.344999999999999</v>
      </c>
      <c r="H367" s="103">
        <v>0.3</v>
      </c>
      <c r="I367" s="104">
        <f>L367*0.85</f>
        <v>0.29834999999999995</v>
      </c>
      <c r="J367" s="104">
        <f>I367*0.95</f>
        <v>0.28343249999999992</v>
      </c>
      <c r="K367" s="102">
        <f>J367/0.0019</f>
        <v>149.17499999999995</v>
      </c>
      <c r="L367" s="110">
        <v>0.35099999999999998</v>
      </c>
      <c r="M367" s="60">
        <v>22.132453999999999</v>
      </c>
      <c r="N367" s="60">
        <v>82.979615999999993</v>
      </c>
      <c r="O367" s="58">
        <v>1</v>
      </c>
    </row>
    <row r="368" spans="2:15" ht="15">
      <c r="B368" s="58">
        <v>292</v>
      </c>
      <c r="C368" s="64" t="s">
        <v>86</v>
      </c>
      <c r="D368" s="59" t="s">
        <v>205</v>
      </c>
      <c r="E368" s="101">
        <v>1</v>
      </c>
      <c r="F368" s="102">
        <f>L368*125</f>
        <v>88.625</v>
      </c>
      <c r="G368" s="102">
        <f>L368*95</f>
        <v>67.35499999999999</v>
      </c>
      <c r="H368" s="103">
        <v>0.3</v>
      </c>
      <c r="I368" s="104">
        <f>L368*0.85</f>
        <v>0.60264999999999991</v>
      </c>
      <c r="J368" s="104">
        <f>I368*0.95</f>
        <v>0.5725174999999999</v>
      </c>
      <c r="K368" s="102">
        <f>J368/0.0019</f>
        <v>301.32499999999993</v>
      </c>
      <c r="L368" s="110">
        <v>0.70899999999999996</v>
      </c>
      <c r="M368" s="60">
        <v>22.123626999999999</v>
      </c>
      <c r="N368" s="60">
        <v>82.977425999999994</v>
      </c>
      <c r="O368" s="58">
        <v>1</v>
      </c>
    </row>
    <row r="369" spans="2:15" ht="15">
      <c r="B369" s="58">
        <v>293</v>
      </c>
      <c r="C369" s="64" t="s">
        <v>86</v>
      </c>
      <c r="D369" s="59" t="s">
        <v>206</v>
      </c>
      <c r="E369" s="101">
        <v>1</v>
      </c>
      <c r="F369" s="102">
        <f>L369*125</f>
        <v>54</v>
      </c>
      <c r="G369" s="102">
        <f>L369*95</f>
        <v>41.04</v>
      </c>
      <c r="H369" s="103">
        <v>0.3</v>
      </c>
      <c r="I369" s="104">
        <f>L369*0.85</f>
        <v>0.36719999999999997</v>
      </c>
      <c r="J369" s="104">
        <f>I369*0.95</f>
        <v>0.34883999999999998</v>
      </c>
      <c r="K369" s="102">
        <f>J369/0.0019</f>
        <v>183.6</v>
      </c>
      <c r="L369" s="110">
        <v>0.432</v>
      </c>
      <c r="M369" s="60">
        <v>22.106643999999999</v>
      </c>
      <c r="N369" s="60">
        <v>82.983001999999999</v>
      </c>
      <c r="O369" s="58">
        <v>1</v>
      </c>
    </row>
    <row r="370" spans="2:15" ht="15">
      <c r="B370" s="58">
        <v>294</v>
      </c>
      <c r="C370" s="64" t="s">
        <v>86</v>
      </c>
      <c r="D370" s="59" t="s">
        <v>207</v>
      </c>
      <c r="E370" s="101">
        <v>1</v>
      </c>
      <c r="F370" s="102">
        <f>L370*125</f>
        <v>43.875</v>
      </c>
      <c r="G370" s="102">
        <f>L370*95</f>
        <v>33.344999999999999</v>
      </c>
      <c r="H370" s="103">
        <v>0.3</v>
      </c>
      <c r="I370" s="104">
        <f>L370*0.85</f>
        <v>0.29834999999999995</v>
      </c>
      <c r="J370" s="104">
        <f>I370*0.95</f>
        <v>0.28343249999999992</v>
      </c>
      <c r="K370" s="102">
        <f>J370/0.0019</f>
        <v>149.17499999999995</v>
      </c>
      <c r="L370" s="110">
        <v>0.35099999999999998</v>
      </c>
      <c r="M370" s="60">
        <v>22.130787999999999</v>
      </c>
      <c r="N370" s="60">
        <v>82.980408999999995</v>
      </c>
      <c r="O370" s="58">
        <v>1</v>
      </c>
    </row>
    <row r="371" spans="2:15" ht="15">
      <c r="B371" s="58">
        <v>295</v>
      </c>
      <c r="C371" s="64" t="s">
        <v>101</v>
      </c>
      <c r="D371" s="59" t="s">
        <v>88</v>
      </c>
      <c r="E371" s="58">
        <v>1</v>
      </c>
      <c r="F371" s="108">
        <v>25</v>
      </c>
      <c r="G371" s="108" t="s">
        <v>261</v>
      </c>
      <c r="H371" s="108">
        <v>3</v>
      </c>
      <c r="I371" s="58">
        <v>0.37785000000000002</v>
      </c>
      <c r="J371" s="58">
        <v>0.36651</v>
      </c>
      <c r="K371" s="58">
        <f t="shared" ref="K371:K400" si="42">J371/0.0019</f>
        <v>192.9</v>
      </c>
      <c r="L371" s="99">
        <v>1</v>
      </c>
      <c r="M371" s="60">
        <v>22.114439999999998</v>
      </c>
      <c r="N371" s="60">
        <v>82.971575000000001</v>
      </c>
      <c r="O371" s="58">
        <v>1</v>
      </c>
    </row>
    <row r="372" spans="2:15" ht="15">
      <c r="B372" s="58">
        <v>296</v>
      </c>
      <c r="C372" s="64" t="s">
        <v>101</v>
      </c>
      <c r="D372" s="59" t="s">
        <v>88</v>
      </c>
      <c r="E372" s="58">
        <v>1</v>
      </c>
      <c r="F372" s="108">
        <v>25</v>
      </c>
      <c r="G372" s="108" t="s">
        <v>261</v>
      </c>
      <c r="H372" s="108">
        <v>3</v>
      </c>
      <c r="I372" s="58">
        <v>0.37785000000000002</v>
      </c>
      <c r="J372" s="58">
        <v>0.36651</v>
      </c>
      <c r="K372" s="58">
        <f t="shared" si="42"/>
        <v>192.9</v>
      </c>
      <c r="L372" s="99">
        <v>1</v>
      </c>
      <c r="M372" s="60">
        <v>22.114795999999998</v>
      </c>
      <c r="N372" s="60">
        <v>82.972568999999993</v>
      </c>
      <c r="O372" s="58">
        <v>1</v>
      </c>
    </row>
    <row r="373" spans="2:15" ht="15">
      <c r="B373" s="58">
        <v>297</v>
      </c>
      <c r="C373" s="64" t="s">
        <v>101</v>
      </c>
      <c r="D373" s="59" t="s">
        <v>88</v>
      </c>
      <c r="E373" s="58">
        <v>1</v>
      </c>
      <c r="F373" s="108">
        <v>25</v>
      </c>
      <c r="G373" s="108" t="s">
        <v>261</v>
      </c>
      <c r="H373" s="108">
        <v>3</v>
      </c>
      <c r="I373" s="58">
        <v>0.37785000000000002</v>
      </c>
      <c r="J373" s="58">
        <v>0.36651</v>
      </c>
      <c r="K373" s="58">
        <f t="shared" si="42"/>
        <v>192.9</v>
      </c>
      <c r="L373" s="99">
        <v>1</v>
      </c>
      <c r="M373" s="60">
        <v>22.114432999999998</v>
      </c>
      <c r="N373" s="60">
        <v>82.973287999999997</v>
      </c>
      <c r="O373" s="58">
        <v>1</v>
      </c>
    </row>
    <row r="374" spans="2:15" ht="15">
      <c r="B374" s="58">
        <v>298</v>
      </c>
      <c r="C374" s="64" t="s">
        <v>101</v>
      </c>
      <c r="D374" s="59" t="s">
        <v>88</v>
      </c>
      <c r="E374" s="58">
        <v>1</v>
      </c>
      <c r="F374" s="108">
        <v>25</v>
      </c>
      <c r="G374" s="108" t="s">
        <v>261</v>
      </c>
      <c r="H374" s="108">
        <v>3</v>
      </c>
      <c r="I374" s="58">
        <v>0.37785000000000002</v>
      </c>
      <c r="J374" s="58">
        <v>0.36651</v>
      </c>
      <c r="K374" s="58">
        <f t="shared" si="42"/>
        <v>192.9</v>
      </c>
      <c r="L374" s="99">
        <v>1</v>
      </c>
      <c r="M374" s="60">
        <v>22.113439</v>
      </c>
      <c r="N374" s="60">
        <v>82.973213999999999</v>
      </c>
      <c r="O374" s="58">
        <v>1</v>
      </c>
    </row>
    <row r="375" spans="2:15" ht="15">
      <c r="B375" s="58">
        <v>299</v>
      </c>
      <c r="C375" s="64" t="s">
        <v>101</v>
      </c>
      <c r="D375" s="59" t="s">
        <v>88</v>
      </c>
      <c r="E375" s="58">
        <v>1</v>
      </c>
      <c r="F375" s="108">
        <v>25</v>
      </c>
      <c r="G375" s="108" t="s">
        <v>261</v>
      </c>
      <c r="H375" s="108">
        <v>3</v>
      </c>
      <c r="I375" s="58">
        <v>0.37785000000000002</v>
      </c>
      <c r="J375" s="58">
        <v>0.36651</v>
      </c>
      <c r="K375" s="58">
        <f t="shared" si="42"/>
        <v>192.9</v>
      </c>
      <c r="L375" s="99">
        <v>1</v>
      </c>
      <c r="M375" s="60">
        <v>22.113257999999998</v>
      </c>
      <c r="N375" s="60">
        <v>82.973611000000005</v>
      </c>
      <c r="O375" s="58">
        <v>1</v>
      </c>
    </row>
    <row r="376" spans="2:15" ht="15">
      <c r="B376" s="58">
        <v>300</v>
      </c>
      <c r="C376" s="64" t="s">
        <v>101</v>
      </c>
      <c r="D376" s="59" t="s">
        <v>88</v>
      </c>
      <c r="E376" s="58">
        <v>1</v>
      </c>
      <c r="F376" s="108">
        <v>25</v>
      </c>
      <c r="G376" s="108" t="s">
        <v>261</v>
      </c>
      <c r="H376" s="108">
        <v>3</v>
      </c>
      <c r="I376" s="58">
        <v>0.37785000000000002</v>
      </c>
      <c r="J376" s="58">
        <v>0.36651</v>
      </c>
      <c r="K376" s="58">
        <f t="shared" si="42"/>
        <v>192.9</v>
      </c>
      <c r="L376" s="99">
        <v>1</v>
      </c>
      <c r="M376" s="60">
        <v>22.114419999999999</v>
      </c>
      <c r="N376" s="60">
        <v>82.972119000000006</v>
      </c>
      <c r="O376" s="58">
        <v>1</v>
      </c>
    </row>
    <row r="377" spans="2:15" ht="15">
      <c r="B377" s="58">
        <v>301</v>
      </c>
      <c r="C377" s="64" t="s">
        <v>101</v>
      </c>
      <c r="D377" s="59" t="s">
        <v>88</v>
      </c>
      <c r="E377" s="58">
        <v>1</v>
      </c>
      <c r="F377" s="108">
        <v>25</v>
      </c>
      <c r="G377" s="108" t="s">
        <v>261</v>
      </c>
      <c r="H377" s="108">
        <v>3</v>
      </c>
      <c r="I377" s="58">
        <v>0.37785000000000002</v>
      </c>
      <c r="J377" s="58">
        <v>0.36651</v>
      </c>
      <c r="K377" s="58">
        <f t="shared" si="42"/>
        <v>192.9</v>
      </c>
      <c r="L377" s="99">
        <v>1</v>
      </c>
      <c r="M377" s="60">
        <v>22.114533999999999</v>
      </c>
      <c r="N377" s="60">
        <v>82.971434000000002</v>
      </c>
      <c r="O377" s="58">
        <v>1</v>
      </c>
    </row>
    <row r="378" spans="2:15" ht="15">
      <c r="B378" s="58">
        <v>302</v>
      </c>
      <c r="C378" s="64" t="s">
        <v>101</v>
      </c>
      <c r="D378" s="59" t="s">
        <v>88</v>
      </c>
      <c r="E378" s="58">
        <v>1</v>
      </c>
      <c r="F378" s="108">
        <v>25</v>
      </c>
      <c r="G378" s="108" t="s">
        <v>261</v>
      </c>
      <c r="H378" s="108">
        <v>3</v>
      </c>
      <c r="I378" s="58">
        <v>0.37785000000000002</v>
      </c>
      <c r="J378" s="58">
        <v>0.36651</v>
      </c>
      <c r="K378" s="58">
        <f t="shared" si="42"/>
        <v>192.9</v>
      </c>
      <c r="L378" s="99">
        <v>1</v>
      </c>
      <c r="M378" s="60">
        <v>22.112445000000001</v>
      </c>
      <c r="N378" s="60">
        <v>82.974061000000006</v>
      </c>
      <c r="O378" s="58">
        <v>1</v>
      </c>
    </row>
    <row r="379" spans="2:15" ht="15">
      <c r="B379" s="58">
        <v>303</v>
      </c>
      <c r="C379" s="64" t="s">
        <v>101</v>
      </c>
      <c r="D379" s="59" t="s">
        <v>88</v>
      </c>
      <c r="E379" s="58">
        <v>1</v>
      </c>
      <c r="F379" s="108">
        <v>25</v>
      </c>
      <c r="G379" s="108" t="s">
        <v>261</v>
      </c>
      <c r="H379" s="108">
        <v>3</v>
      </c>
      <c r="I379" s="58">
        <v>0.37785000000000002</v>
      </c>
      <c r="J379" s="58">
        <v>0.36651</v>
      </c>
      <c r="K379" s="58">
        <f t="shared" si="42"/>
        <v>192.9</v>
      </c>
      <c r="L379" s="99">
        <v>1</v>
      </c>
      <c r="M379" s="60">
        <v>22.113962999999998</v>
      </c>
      <c r="N379" s="60">
        <v>82.974234999999993</v>
      </c>
      <c r="O379" s="58">
        <v>1</v>
      </c>
    </row>
    <row r="380" spans="2:15" ht="15">
      <c r="B380" s="58">
        <v>304</v>
      </c>
      <c r="C380" s="64" t="s">
        <v>101</v>
      </c>
      <c r="D380" s="59" t="s">
        <v>88</v>
      </c>
      <c r="E380" s="58">
        <v>1</v>
      </c>
      <c r="F380" s="108">
        <v>25</v>
      </c>
      <c r="G380" s="108" t="s">
        <v>261</v>
      </c>
      <c r="H380" s="108">
        <v>3</v>
      </c>
      <c r="I380" s="58">
        <v>0.37785000000000002</v>
      </c>
      <c r="J380" s="58">
        <v>0.36651</v>
      </c>
      <c r="K380" s="58">
        <f t="shared" si="42"/>
        <v>192.9</v>
      </c>
      <c r="L380" s="99">
        <v>1</v>
      </c>
      <c r="M380" s="60">
        <v>22.114252</v>
      </c>
      <c r="N380" s="60">
        <v>82.972684000000001</v>
      </c>
      <c r="O380" s="58">
        <v>1</v>
      </c>
    </row>
    <row r="381" spans="2:15" ht="15">
      <c r="B381" s="58">
        <v>305</v>
      </c>
      <c r="C381" s="64" t="s">
        <v>101</v>
      </c>
      <c r="D381" s="59" t="s">
        <v>88</v>
      </c>
      <c r="E381" s="58">
        <v>1</v>
      </c>
      <c r="F381" s="108">
        <v>25</v>
      </c>
      <c r="G381" s="108" t="s">
        <v>261</v>
      </c>
      <c r="H381" s="108">
        <v>3</v>
      </c>
      <c r="I381" s="58">
        <v>0.37785000000000002</v>
      </c>
      <c r="J381" s="58">
        <v>0.36651</v>
      </c>
      <c r="K381" s="58">
        <f t="shared" si="42"/>
        <v>192.9</v>
      </c>
      <c r="L381" s="99">
        <v>1</v>
      </c>
      <c r="M381" s="60">
        <v>22.114225000000001</v>
      </c>
      <c r="N381" s="60">
        <v>82.974114</v>
      </c>
      <c r="O381" s="58">
        <v>1</v>
      </c>
    </row>
    <row r="382" spans="2:15" ht="15">
      <c r="B382" s="58">
        <v>306</v>
      </c>
      <c r="C382" s="64" t="s">
        <v>101</v>
      </c>
      <c r="D382" s="59" t="s">
        <v>88</v>
      </c>
      <c r="E382" s="58">
        <v>1</v>
      </c>
      <c r="F382" s="108">
        <v>25</v>
      </c>
      <c r="G382" s="108" t="s">
        <v>261</v>
      </c>
      <c r="H382" s="108">
        <v>3</v>
      </c>
      <c r="I382" s="58">
        <v>0.37785000000000002</v>
      </c>
      <c r="J382" s="58">
        <v>0.36651</v>
      </c>
      <c r="K382" s="58">
        <f t="shared" si="42"/>
        <v>192.9</v>
      </c>
      <c r="L382" s="99">
        <v>1</v>
      </c>
      <c r="M382" s="60">
        <v>22.114138000000001</v>
      </c>
      <c r="N382" s="60">
        <v>82.972583</v>
      </c>
      <c r="O382" s="58">
        <v>1</v>
      </c>
    </row>
    <row r="383" spans="2:15" ht="15">
      <c r="B383" s="58">
        <v>307</v>
      </c>
      <c r="C383" s="64" t="s">
        <v>101</v>
      </c>
      <c r="D383" s="59" t="s">
        <v>88</v>
      </c>
      <c r="E383" s="58">
        <v>1</v>
      </c>
      <c r="F383" s="108">
        <v>25</v>
      </c>
      <c r="G383" s="108" t="s">
        <v>261</v>
      </c>
      <c r="H383" s="108">
        <v>3</v>
      </c>
      <c r="I383" s="58">
        <v>0.37785000000000002</v>
      </c>
      <c r="J383" s="58">
        <v>0.36651</v>
      </c>
      <c r="K383" s="58">
        <f t="shared" si="42"/>
        <v>192.9</v>
      </c>
      <c r="L383" s="99">
        <v>1</v>
      </c>
      <c r="M383" s="60">
        <v>22.114318999999998</v>
      </c>
      <c r="N383" s="60">
        <v>82.973617000000004</v>
      </c>
      <c r="O383" s="58">
        <v>1</v>
      </c>
    </row>
    <row r="384" spans="2:15" ht="15">
      <c r="B384" s="58">
        <v>308</v>
      </c>
      <c r="C384" s="64" t="s">
        <v>101</v>
      </c>
      <c r="D384" s="59" t="s">
        <v>88</v>
      </c>
      <c r="E384" s="58">
        <v>1</v>
      </c>
      <c r="F384" s="108">
        <v>25</v>
      </c>
      <c r="G384" s="108" t="s">
        <v>261</v>
      </c>
      <c r="H384" s="108">
        <v>3</v>
      </c>
      <c r="I384" s="58">
        <v>0.37785000000000002</v>
      </c>
      <c r="J384" s="58">
        <v>0.36651</v>
      </c>
      <c r="K384" s="58">
        <f t="shared" si="42"/>
        <v>192.9</v>
      </c>
      <c r="L384" s="99">
        <v>1</v>
      </c>
      <c r="M384" s="60">
        <v>22.113197</v>
      </c>
      <c r="N384" s="60">
        <v>82.973476000000005</v>
      </c>
      <c r="O384" s="58">
        <v>1</v>
      </c>
    </row>
    <row r="385" spans="2:15" ht="15">
      <c r="B385" s="58">
        <v>309</v>
      </c>
      <c r="C385" s="64" t="s">
        <v>101</v>
      </c>
      <c r="D385" s="59" t="s">
        <v>88</v>
      </c>
      <c r="E385" s="58">
        <v>1</v>
      </c>
      <c r="F385" s="108">
        <v>25</v>
      </c>
      <c r="G385" s="108" t="s">
        <v>261</v>
      </c>
      <c r="H385" s="108">
        <v>3</v>
      </c>
      <c r="I385" s="58">
        <v>0.37785000000000002</v>
      </c>
      <c r="J385" s="58">
        <v>0.36651</v>
      </c>
      <c r="K385" s="58">
        <f t="shared" si="42"/>
        <v>192.9</v>
      </c>
      <c r="L385" s="99">
        <v>1</v>
      </c>
      <c r="M385" s="60">
        <v>22.112363999999999</v>
      </c>
      <c r="N385" s="60">
        <v>82.974080999999998</v>
      </c>
      <c r="O385" s="58">
        <v>1</v>
      </c>
    </row>
    <row r="386" spans="2:15" ht="15">
      <c r="B386" s="58">
        <v>310</v>
      </c>
      <c r="C386" s="64" t="s">
        <v>101</v>
      </c>
      <c r="D386" s="59" t="s">
        <v>88</v>
      </c>
      <c r="E386" s="58">
        <v>1</v>
      </c>
      <c r="F386" s="108">
        <v>25</v>
      </c>
      <c r="G386" s="108" t="s">
        <v>261</v>
      </c>
      <c r="H386" s="108">
        <v>3</v>
      </c>
      <c r="I386" s="58">
        <v>0.37785000000000002</v>
      </c>
      <c r="J386" s="58">
        <v>0.36651</v>
      </c>
      <c r="K386" s="58">
        <f t="shared" si="42"/>
        <v>192.9</v>
      </c>
      <c r="L386" s="99">
        <v>1</v>
      </c>
      <c r="M386" s="60">
        <v>22.112625999999999</v>
      </c>
      <c r="N386" s="60">
        <v>82.974530999999999</v>
      </c>
      <c r="O386" s="58">
        <v>1</v>
      </c>
    </row>
    <row r="387" spans="2:15" ht="15">
      <c r="B387" s="58">
        <v>311</v>
      </c>
      <c r="C387" s="64" t="s">
        <v>101</v>
      </c>
      <c r="D387" s="59" t="s">
        <v>88</v>
      </c>
      <c r="E387" s="58">
        <v>1</v>
      </c>
      <c r="F387" s="108">
        <v>25</v>
      </c>
      <c r="G387" s="108" t="s">
        <v>261</v>
      </c>
      <c r="H387" s="108">
        <v>3</v>
      </c>
      <c r="I387" s="58">
        <v>0.37785000000000002</v>
      </c>
      <c r="J387" s="58">
        <v>0.36651</v>
      </c>
      <c r="K387" s="58">
        <f t="shared" si="42"/>
        <v>192.9</v>
      </c>
      <c r="L387" s="99">
        <v>1</v>
      </c>
      <c r="M387" s="60">
        <v>22.114380000000001</v>
      </c>
      <c r="N387" s="60">
        <v>82.971609000000001</v>
      </c>
      <c r="O387" s="58">
        <v>1</v>
      </c>
    </row>
    <row r="388" spans="2:15" ht="15">
      <c r="B388" s="58">
        <v>312</v>
      </c>
      <c r="C388" s="64" t="s">
        <v>101</v>
      </c>
      <c r="D388" s="59" t="s">
        <v>88</v>
      </c>
      <c r="E388" s="58">
        <v>1</v>
      </c>
      <c r="F388" s="108">
        <v>25</v>
      </c>
      <c r="G388" s="108" t="s">
        <v>261</v>
      </c>
      <c r="H388" s="108">
        <v>3</v>
      </c>
      <c r="I388" s="58">
        <v>0.37785000000000002</v>
      </c>
      <c r="J388" s="58">
        <v>0.36651</v>
      </c>
      <c r="K388" s="58">
        <f t="shared" si="42"/>
        <v>192.9</v>
      </c>
      <c r="L388" s="99">
        <v>1</v>
      </c>
      <c r="M388" s="60">
        <v>22.114923999999998</v>
      </c>
      <c r="N388" s="60">
        <v>82.972852000000003</v>
      </c>
      <c r="O388" s="58">
        <v>1</v>
      </c>
    </row>
    <row r="389" spans="2:15" ht="15">
      <c r="B389" s="58">
        <v>313</v>
      </c>
      <c r="C389" s="64" t="s">
        <v>101</v>
      </c>
      <c r="D389" s="59" t="s">
        <v>88</v>
      </c>
      <c r="E389" s="58">
        <v>1</v>
      </c>
      <c r="F389" s="108">
        <v>25</v>
      </c>
      <c r="G389" s="108" t="s">
        <v>261</v>
      </c>
      <c r="H389" s="108">
        <v>3</v>
      </c>
      <c r="I389" s="58">
        <v>0.37785000000000002</v>
      </c>
      <c r="J389" s="58">
        <v>0.36651</v>
      </c>
      <c r="K389" s="58">
        <f t="shared" si="42"/>
        <v>192.9</v>
      </c>
      <c r="L389" s="99">
        <v>1</v>
      </c>
      <c r="M389" s="60">
        <v>22.113889</v>
      </c>
      <c r="N389" s="60">
        <v>82.973529999999997</v>
      </c>
      <c r="O389" s="58">
        <v>1</v>
      </c>
    </row>
    <row r="390" spans="2:15" ht="15">
      <c r="B390" s="58">
        <v>314</v>
      </c>
      <c r="C390" s="64" t="s">
        <v>101</v>
      </c>
      <c r="D390" s="59" t="s">
        <v>88</v>
      </c>
      <c r="E390" s="58">
        <v>1</v>
      </c>
      <c r="F390" s="108">
        <v>25</v>
      </c>
      <c r="G390" s="108" t="s">
        <v>261</v>
      </c>
      <c r="H390" s="108">
        <v>3</v>
      </c>
      <c r="I390" s="58">
        <v>0.37785000000000002</v>
      </c>
      <c r="J390" s="58">
        <v>0.36651</v>
      </c>
      <c r="K390" s="58">
        <f t="shared" si="42"/>
        <v>192.9</v>
      </c>
      <c r="L390" s="99">
        <v>1</v>
      </c>
      <c r="M390" s="60">
        <v>22.114359</v>
      </c>
      <c r="N390" s="60">
        <v>82.971320000000006</v>
      </c>
      <c r="O390" s="58">
        <v>1</v>
      </c>
    </row>
    <row r="391" spans="2:15" ht="15">
      <c r="B391" s="58">
        <v>315</v>
      </c>
      <c r="C391" s="64" t="s">
        <v>101</v>
      </c>
      <c r="D391" s="59" t="s">
        <v>88</v>
      </c>
      <c r="E391" s="58">
        <v>1</v>
      </c>
      <c r="F391" s="108">
        <v>25</v>
      </c>
      <c r="G391" s="108" t="s">
        <v>261</v>
      </c>
      <c r="H391" s="108">
        <v>3</v>
      </c>
      <c r="I391" s="58">
        <v>0.37785000000000002</v>
      </c>
      <c r="J391" s="58">
        <v>0.36651</v>
      </c>
      <c r="K391" s="58">
        <f t="shared" si="42"/>
        <v>192.9</v>
      </c>
      <c r="L391" s="99">
        <v>1</v>
      </c>
      <c r="M391" s="60">
        <v>22.112787000000001</v>
      </c>
      <c r="N391" s="60">
        <v>82.974249</v>
      </c>
      <c r="O391" s="58">
        <v>1</v>
      </c>
    </row>
    <row r="392" spans="2:15" ht="15">
      <c r="B392" s="58">
        <v>316</v>
      </c>
      <c r="C392" s="64" t="s">
        <v>101</v>
      </c>
      <c r="D392" s="59" t="s">
        <v>88</v>
      </c>
      <c r="E392" s="58">
        <v>1</v>
      </c>
      <c r="F392" s="108">
        <v>25</v>
      </c>
      <c r="G392" s="108" t="s">
        <v>261</v>
      </c>
      <c r="H392" s="108">
        <v>3</v>
      </c>
      <c r="I392" s="58">
        <v>0.37785000000000002</v>
      </c>
      <c r="J392" s="58">
        <v>0.36651</v>
      </c>
      <c r="K392" s="58">
        <f t="shared" si="42"/>
        <v>192.9</v>
      </c>
      <c r="L392" s="99">
        <v>1</v>
      </c>
      <c r="M392" s="60">
        <v>22.114170999999999</v>
      </c>
      <c r="N392" s="60">
        <v>82.973704999999995</v>
      </c>
      <c r="O392" s="58">
        <v>1</v>
      </c>
    </row>
    <row r="393" spans="2:15" ht="15">
      <c r="B393" s="58">
        <v>317</v>
      </c>
      <c r="C393" s="64" t="s">
        <v>101</v>
      </c>
      <c r="D393" s="59" t="s">
        <v>88</v>
      </c>
      <c r="E393" s="58">
        <v>1</v>
      </c>
      <c r="F393" s="108">
        <v>25</v>
      </c>
      <c r="G393" s="108" t="s">
        <v>261</v>
      </c>
      <c r="H393" s="108">
        <v>3</v>
      </c>
      <c r="I393" s="58">
        <v>0.37785000000000002</v>
      </c>
      <c r="J393" s="58">
        <v>0.36651</v>
      </c>
      <c r="K393" s="58">
        <f t="shared" si="42"/>
        <v>192.9</v>
      </c>
      <c r="L393" s="99">
        <v>1</v>
      </c>
      <c r="M393" s="60">
        <v>22.114540999999999</v>
      </c>
      <c r="N393" s="60">
        <v>82.971461000000005</v>
      </c>
      <c r="O393" s="58">
        <v>1</v>
      </c>
    </row>
    <row r="394" spans="2:15" ht="15">
      <c r="B394" s="58">
        <v>318</v>
      </c>
      <c r="C394" s="64" t="s">
        <v>101</v>
      </c>
      <c r="D394" s="59" t="s">
        <v>88</v>
      </c>
      <c r="E394" s="58">
        <v>1</v>
      </c>
      <c r="F394" s="108">
        <v>25</v>
      </c>
      <c r="G394" s="108" t="s">
        <v>261</v>
      </c>
      <c r="H394" s="108">
        <v>3</v>
      </c>
      <c r="I394" s="58">
        <v>0.37785000000000002</v>
      </c>
      <c r="J394" s="58">
        <v>0.36651</v>
      </c>
      <c r="K394" s="58">
        <f t="shared" si="42"/>
        <v>192.9</v>
      </c>
      <c r="L394" s="99">
        <v>1</v>
      </c>
      <c r="M394" s="60">
        <v>22.112532000000002</v>
      </c>
      <c r="N394" s="60">
        <v>82.973752000000005</v>
      </c>
      <c r="O394" s="58">
        <v>1</v>
      </c>
    </row>
    <row r="395" spans="2:15" ht="15">
      <c r="B395" s="58">
        <v>319</v>
      </c>
      <c r="C395" s="64" t="s">
        <v>101</v>
      </c>
      <c r="D395" s="59" t="s">
        <v>88</v>
      </c>
      <c r="E395" s="58">
        <v>1</v>
      </c>
      <c r="F395" s="108">
        <v>25</v>
      </c>
      <c r="G395" s="108" t="s">
        <v>261</v>
      </c>
      <c r="H395" s="108">
        <v>3</v>
      </c>
      <c r="I395" s="58">
        <v>0.37785000000000002</v>
      </c>
      <c r="J395" s="58">
        <v>0.36651</v>
      </c>
      <c r="K395" s="58">
        <f t="shared" si="42"/>
        <v>192.9</v>
      </c>
      <c r="L395" s="99">
        <v>1</v>
      </c>
      <c r="M395" s="60">
        <v>22.112908000000001</v>
      </c>
      <c r="N395" s="60">
        <v>82.973072999999999</v>
      </c>
      <c r="O395" s="58">
        <v>1</v>
      </c>
    </row>
    <row r="396" spans="2:15" ht="15">
      <c r="B396" s="58">
        <v>320</v>
      </c>
      <c r="C396" s="64" t="s">
        <v>101</v>
      </c>
      <c r="D396" s="59" t="s">
        <v>88</v>
      </c>
      <c r="E396" s="58">
        <v>1</v>
      </c>
      <c r="F396" s="108">
        <v>25</v>
      </c>
      <c r="G396" s="108" t="s">
        <v>261</v>
      </c>
      <c r="H396" s="108">
        <v>3</v>
      </c>
      <c r="I396" s="58">
        <v>0.37785000000000002</v>
      </c>
      <c r="J396" s="58">
        <v>0.36651</v>
      </c>
      <c r="K396" s="58">
        <f t="shared" si="42"/>
        <v>192.9</v>
      </c>
      <c r="L396" s="99">
        <v>1</v>
      </c>
      <c r="M396" s="60">
        <v>22.113862000000001</v>
      </c>
      <c r="N396" s="60">
        <v>82.974120999999997</v>
      </c>
      <c r="O396" s="58">
        <v>1</v>
      </c>
    </row>
    <row r="397" spans="2:15" ht="15">
      <c r="B397" s="58">
        <v>321</v>
      </c>
      <c r="C397" s="64" t="s">
        <v>101</v>
      </c>
      <c r="D397" s="59" t="s">
        <v>88</v>
      </c>
      <c r="E397" s="58">
        <v>1</v>
      </c>
      <c r="F397" s="108">
        <v>25</v>
      </c>
      <c r="G397" s="108" t="s">
        <v>261</v>
      </c>
      <c r="H397" s="108">
        <v>3</v>
      </c>
      <c r="I397" s="58">
        <v>0.37785000000000002</v>
      </c>
      <c r="J397" s="58">
        <v>0.36651</v>
      </c>
      <c r="K397" s="58">
        <f t="shared" si="42"/>
        <v>192.9</v>
      </c>
      <c r="L397" s="99">
        <v>1</v>
      </c>
      <c r="M397" s="60">
        <v>22.114359</v>
      </c>
      <c r="N397" s="60">
        <v>82.971568000000005</v>
      </c>
      <c r="O397" s="58">
        <v>1</v>
      </c>
    </row>
    <row r="398" spans="2:15" ht="15">
      <c r="B398" s="58">
        <v>322</v>
      </c>
      <c r="C398" s="64" t="s">
        <v>101</v>
      </c>
      <c r="D398" s="59" t="s">
        <v>88</v>
      </c>
      <c r="E398" s="58">
        <v>1</v>
      </c>
      <c r="F398" s="108">
        <v>25</v>
      </c>
      <c r="G398" s="108" t="s">
        <v>261</v>
      </c>
      <c r="H398" s="108">
        <v>3</v>
      </c>
      <c r="I398" s="58">
        <v>0.37785000000000002</v>
      </c>
      <c r="J398" s="58">
        <v>0.36651</v>
      </c>
      <c r="K398" s="58">
        <f t="shared" si="42"/>
        <v>192.9</v>
      </c>
      <c r="L398" s="99">
        <v>1</v>
      </c>
      <c r="M398" s="60">
        <v>22.114138000000001</v>
      </c>
      <c r="N398" s="60">
        <v>82.974067000000005</v>
      </c>
      <c r="O398" s="58">
        <v>1</v>
      </c>
    </row>
    <row r="399" spans="2:15" ht="15">
      <c r="B399" s="58">
        <v>323</v>
      </c>
      <c r="C399" s="64" t="s">
        <v>101</v>
      </c>
      <c r="D399" s="59" t="s">
        <v>88</v>
      </c>
      <c r="E399" s="58">
        <v>1</v>
      </c>
      <c r="F399" s="108">
        <v>25</v>
      </c>
      <c r="G399" s="108" t="s">
        <v>261</v>
      </c>
      <c r="H399" s="108">
        <v>3</v>
      </c>
      <c r="I399" s="58">
        <v>0.37785000000000002</v>
      </c>
      <c r="J399" s="58">
        <v>0.36651</v>
      </c>
      <c r="K399" s="58">
        <f t="shared" si="42"/>
        <v>192.9</v>
      </c>
      <c r="L399" s="99">
        <v>1</v>
      </c>
      <c r="M399" s="60">
        <v>22.114265</v>
      </c>
      <c r="N399" s="60">
        <v>82.971655999999996</v>
      </c>
      <c r="O399" s="58">
        <v>1</v>
      </c>
    </row>
    <row r="400" spans="2:15" ht="15">
      <c r="B400" s="58">
        <v>324</v>
      </c>
      <c r="C400" s="64" t="s">
        <v>101</v>
      </c>
      <c r="D400" s="59" t="s">
        <v>88</v>
      </c>
      <c r="E400" s="58">
        <v>1</v>
      </c>
      <c r="F400" s="108">
        <v>25</v>
      </c>
      <c r="G400" s="108" t="s">
        <v>261</v>
      </c>
      <c r="H400" s="108">
        <v>3</v>
      </c>
      <c r="I400" s="58">
        <v>0.37785000000000002</v>
      </c>
      <c r="J400" s="58">
        <v>0.36651</v>
      </c>
      <c r="K400" s="58">
        <f t="shared" si="42"/>
        <v>192.9</v>
      </c>
      <c r="L400" s="99">
        <v>1</v>
      </c>
      <c r="M400" s="60">
        <v>22.114090999999998</v>
      </c>
      <c r="N400" s="60">
        <v>82.974127999999993</v>
      </c>
      <c r="O400" s="58">
        <v>1</v>
      </c>
    </row>
    <row r="401" spans="2:15" ht="15">
      <c r="B401" s="58">
        <v>325</v>
      </c>
      <c r="C401" s="64" t="s">
        <v>99</v>
      </c>
      <c r="D401" s="59" t="s">
        <v>88</v>
      </c>
      <c r="E401" s="58">
        <v>1</v>
      </c>
      <c r="F401" s="58">
        <v>5</v>
      </c>
      <c r="G401" s="58">
        <v>0.5</v>
      </c>
      <c r="H401" s="58">
        <v>1</v>
      </c>
      <c r="I401" s="58">
        <v>1.384E-2</v>
      </c>
      <c r="J401" s="58">
        <v>1.047E-2</v>
      </c>
      <c r="K401" s="100">
        <f>J401/0.0019</f>
        <v>5.5105263157894742</v>
      </c>
      <c r="L401" s="109">
        <v>0.5</v>
      </c>
      <c r="M401" s="60">
        <v>22.119032000000001</v>
      </c>
      <c r="N401" s="60">
        <v>82.971661999999995</v>
      </c>
      <c r="O401" s="58">
        <v>1</v>
      </c>
    </row>
    <row r="402" spans="2:15" ht="15">
      <c r="B402" s="58">
        <v>326</v>
      </c>
      <c r="C402" s="64" t="s">
        <v>99</v>
      </c>
      <c r="D402" s="59" t="s">
        <v>88</v>
      </c>
      <c r="E402" s="58">
        <v>1</v>
      </c>
      <c r="F402" s="58">
        <v>5</v>
      </c>
      <c r="G402" s="58">
        <v>0.5</v>
      </c>
      <c r="H402" s="58">
        <v>1</v>
      </c>
      <c r="I402" s="58">
        <v>1.384E-2</v>
      </c>
      <c r="J402" s="58">
        <v>1.047E-2</v>
      </c>
      <c r="K402" s="100">
        <f>J402/0.0019</f>
        <v>5.5105263157894742</v>
      </c>
      <c r="L402" s="109">
        <v>0.5</v>
      </c>
      <c r="M402" s="60">
        <v>22.118974000000001</v>
      </c>
      <c r="N402" s="60">
        <v>82.972448</v>
      </c>
      <c r="O402" s="58">
        <v>1</v>
      </c>
    </row>
    <row r="403" spans="2:15" ht="15">
      <c r="B403" s="58">
        <v>327</v>
      </c>
      <c r="C403" s="64" t="s">
        <v>99</v>
      </c>
      <c r="D403" s="59" t="s">
        <v>88</v>
      </c>
      <c r="E403" s="58">
        <v>1</v>
      </c>
      <c r="F403" s="58">
        <v>5</v>
      </c>
      <c r="G403" s="58">
        <v>0.5</v>
      </c>
      <c r="H403" s="58">
        <v>1</v>
      </c>
      <c r="I403" s="58">
        <v>1.384E-2</v>
      </c>
      <c r="J403" s="58">
        <v>1.047E-2</v>
      </c>
      <c r="K403" s="100">
        <f>J403/0.0019</f>
        <v>5.5105263157894742</v>
      </c>
      <c r="L403" s="109">
        <v>0.5</v>
      </c>
      <c r="M403" s="60">
        <v>22.118783000000001</v>
      </c>
      <c r="N403" s="60">
        <v>82.972751000000002</v>
      </c>
      <c r="O403" s="58">
        <v>1</v>
      </c>
    </row>
    <row r="404" spans="2:15" ht="15">
      <c r="B404" s="58">
        <v>328</v>
      </c>
      <c r="C404" s="64" t="s">
        <v>99</v>
      </c>
      <c r="D404" s="59" t="s">
        <v>88</v>
      </c>
      <c r="E404" s="58">
        <v>1</v>
      </c>
      <c r="F404" s="58">
        <v>5</v>
      </c>
      <c r="G404" s="58">
        <v>0.5</v>
      </c>
      <c r="H404" s="58">
        <v>1</v>
      </c>
      <c r="I404" s="58">
        <v>1.384E-2</v>
      </c>
      <c r="J404" s="58">
        <v>1.047E-2</v>
      </c>
      <c r="K404" s="100">
        <f>J404/0.0019</f>
        <v>5.5105263157894742</v>
      </c>
      <c r="L404" s="109">
        <v>0.5</v>
      </c>
      <c r="M404" s="60">
        <v>22.118534</v>
      </c>
      <c r="N404" s="60">
        <v>82.973449000000002</v>
      </c>
      <c r="O404" s="58">
        <v>1</v>
      </c>
    </row>
    <row r="405" spans="2:15" ht="15">
      <c r="B405" s="58">
        <v>329</v>
      </c>
      <c r="C405" s="64" t="s">
        <v>99</v>
      </c>
      <c r="D405" s="59" t="s">
        <v>88</v>
      </c>
      <c r="E405" s="58">
        <v>1</v>
      </c>
      <c r="F405" s="58">
        <v>5</v>
      </c>
      <c r="G405" s="58">
        <v>0.5</v>
      </c>
      <c r="H405" s="58">
        <v>1</v>
      </c>
      <c r="I405" s="58">
        <v>1.384E-2</v>
      </c>
      <c r="J405" s="58">
        <v>1.047E-2</v>
      </c>
      <c r="K405" s="100">
        <f>J405/0.0019</f>
        <v>5.5105263157894742</v>
      </c>
      <c r="L405" s="109">
        <v>0.5</v>
      </c>
      <c r="M405" s="60">
        <v>22.118863999999999</v>
      </c>
      <c r="N405" s="60">
        <v>82.972751000000002</v>
      </c>
      <c r="O405" s="58">
        <v>1</v>
      </c>
    </row>
    <row r="406" spans="2:15" ht="15">
      <c r="B406" s="58">
        <v>330</v>
      </c>
      <c r="C406" s="64" t="s">
        <v>99</v>
      </c>
      <c r="D406" s="59" t="s">
        <v>88</v>
      </c>
      <c r="E406" s="58">
        <v>1</v>
      </c>
      <c r="F406" s="58">
        <v>5</v>
      </c>
      <c r="G406" s="58">
        <v>0.5</v>
      </c>
      <c r="H406" s="58">
        <v>1</v>
      </c>
      <c r="I406" s="58">
        <v>1.384E-2</v>
      </c>
      <c r="J406" s="58">
        <v>1.047E-2</v>
      </c>
      <c r="K406" s="100">
        <f>J406/0.0019</f>
        <v>5.5105263157894742</v>
      </c>
      <c r="L406" s="109">
        <v>0.5</v>
      </c>
      <c r="M406" s="60">
        <v>22.118621999999998</v>
      </c>
      <c r="N406" s="60">
        <v>82.973338999999996</v>
      </c>
      <c r="O406" s="58">
        <v>1</v>
      </c>
    </row>
    <row r="407" spans="2:15" ht="15">
      <c r="B407" s="58">
        <v>331</v>
      </c>
      <c r="C407" s="64" t="s">
        <v>99</v>
      </c>
      <c r="D407" s="59" t="s">
        <v>88</v>
      </c>
      <c r="E407" s="58">
        <v>1</v>
      </c>
      <c r="F407" s="58">
        <v>5</v>
      </c>
      <c r="G407" s="58">
        <v>0.5</v>
      </c>
      <c r="H407" s="58">
        <v>1</v>
      </c>
      <c r="I407" s="58">
        <v>1.384E-2</v>
      </c>
      <c r="J407" s="58">
        <v>1.047E-2</v>
      </c>
      <c r="K407" s="100">
        <f>J407/0.0019</f>
        <v>5.5105263157894742</v>
      </c>
      <c r="L407" s="109">
        <v>0.5</v>
      </c>
      <c r="M407" s="60">
        <v>22.118786</v>
      </c>
      <c r="N407" s="60">
        <v>82.973318000000006</v>
      </c>
      <c r="O407" s="58">
        <v>1</v>
      </c>
    </row>
    <row r="408" spans="2:15" ht="15">
      <c r="B408" s="58">
        <v>332</v>
      </c>
      <c r="C408" s="64" t="s">
        <v>99</v>
      </c>
      <c r="D408" s="59" t="s">
        <v>88</v>
      </c>
      <c r="E408" s="58">
        <v>1</v>
      </c>
      <c r="F408" s="58">
        <v>5</v>
      </c>
      <c r="G408" s="58">
        <v>0.5</v>
      </c>
      <c r="H408" s="58">
        <v>1</v>
      </c>
      <c r="I408" s="58">
        <v>1.384E-2</v>
      </c>
      <c r="J408" s="58">
        <v>1.047E-2</v>
      </c>
      <c r="K408" s="100">
        <f>J408/0.0019</f>
        <v>5.5105263157894742</v>
      </c>
      <c r="L408" s="109">
        <v>0.5</v>
      </c>
      <c r="M408" s="60">
        <v>22.118659000000001</v>
      </c>
      <c r="N408" s="60">
        <v>82.973663999999999</v>
      </c>
      <c r="O408" s="58">
        <v>1</v>
      </c>
    </row>
    <row r="409" spans="2:15" ht="15">
      <c r="B409" s="58">
        <v>333</v>
      </c>
      <c r="C409" s="64" t="s">
        <v>99</v>
      </c>
      <c r="D409" s="59" t="s">
        <v>88</v>
      </c>
      <c r="E409" s="58">
        <v>1</v>
      </c>
      <c r="F409" s="58">
        <v>5</v>
      </c>
      <c r="G409" s="58">
        <v>0.5</v>
      </c>
      <c r="H409" s="58">
        <v>1</v>
      </c>
      <c r="I409" s="58">
        <v>1.384E-2</v>
      </c>
      <c r="J409" s="58">
        <v>1.047E-2</v>
      </c>
      <c r="K409" s="100">
        <f>J409/0.0019</f>
        <v>5.5105263157894742</v>
      </c>
      <c r="L409" s="109">
        <v>0.5</v>
      </c>
      <c r="M409" s="60">
        <v>22.117872999999999</v>
      </c>
      <c r="N409" s="60">
        <v>82.973018999999994</v>
      </c>
      <c r="O409" s="58">
        <v>1</v>
      </c>
    </row>
    <row r="410" spans="2:15" ht="15">
      <c r="B410" s="58">
        <v>334</v>
      </c>
      <c r="C410" s="64" t="s">
        <v>99</v>
      </c>
      <c r="D410" s="59" t="s">
        <v>88</v>
      </c>
      <c r="E410" s="58">
        <v>1</v>
      </c>
      <c r="F410" s="58">
        <v>5</v>
      </c>
      <c r="G410" s="58">
        <v>0.5</v>
      </c>
      <c r="H410" s="58">
        <v>1</v>
      </c>
      <c r="I410" s="58">
        <v>1.384E-2</v>
      </c>
      <c r="J410" s="58">
        <v>1.047E-2</v>
      </c>
      <c r="K410" s="100">
        <f>J410/0.0019</f>
        <v>5.5105263157894742</v>
      </c>
      <c r="L410" s="109">
        <v>0.5</v>
      </c>
      <c r="M410" s="60">
        <v>22.118434000000001</v>
      </c>
      <c r="N410" s="60">
        <v>82.973778999999993</v>
      </c>
      <c r="O410" s="58">
        <v>1</v>
      </c>
    </row>
    <row r="411" spans="2:15" ht="15">
      <c r="B411" s="58">
        <v>335</v>
      </c>
      <c r="C411" s="64" t="s">
        <v>99</v>
      </c>
      <c r="D411" s="59" t="s">
        <v>88</v>
      </c>
      <c r="E411" s="58">
        <v>1</v>
      </c>
      <c r="F411" s="58">
        <v>5</v>
      </c>
      <c r="G411" s="58">
        <v>0.5</v>
      </c>
      <c r="H411" s="58">
        <v>1</v>
      </c>
      <c r="I411" s="58">
        <v>1.384E-2</v>
      </c>
      <c r="J411" s="58">
        <v>1.047E-2</v>
      </c>
      <c r="K411" s="100">
        <f>J411/0.0019</f>
        <v>5.5105263157894742</v>
      </c>
      <c r="L411" s="109">
        <v>0.5</v>
      </c>
      <c r="M411" s="60">
        <v>22.118463999999999</v>
      </c>
      <c r="N411" s="60">
        <v>82.973318000000006</v>
      </c>
      <c r="O411" s="58">
        <v>1</v>
      </c>
    </row>
    <row r="412" spans="2:15" ht="15">
      <c r="B412" s="58">
        <v>336</v>
      </c>
      <c r="C412" s="64" t="s">
        <v>99</v>
      </c>
      <c r="D412" s="59" t="s">
        <v>88</v>
      </c>
      <c r="E412" s="58">
        <v>1</v>
      </c>
      <c r="F412" s="58">
        <v>5</v>
      </c>
      <c r="G412" s="58">
        <v>0.5</v>
      </c>
      <c r="H412" s="58">
        <v>1</v>
      </c>
      <c r="I412" s="58">
        <v>1.384E-2</v>
      </c>
      <c r="J412" s="58">
        <v>1.047E-2</v>
      </c>
      <c r="K412" s="100">
        <f>J412/0.0019</f>
        <v>5.5105263157894742</v>
      </c>
      <c r="L412" s="109">
        <v>0.5</v>
      </c>
      <c r="M412" s="60">
        <v>22.118689</v>
      </c>
      <c r="N412" s="60">
        <v>82.973018999999994</v>
      </c>
      <c r="O412" s="58">
        <v>1</v>
      </c>
    </row>
    <row r="413" spans="2:15" ht="15">
      <c r="B413" s="58">
        <v>337</v>
      </c>
      <c r="C413" s="64" t="s">
        <v>99</v>
      </c>
      <c r="D413" s="59" t="s">
        <v>88</v>
      </c>
      <c r="E413" s="58">
        <v>1</v>
      </c>
      <c r="F413" s="58">
        <v>5</v>
      </c>
      <c r="G413" s="58">
        <v>0.5</v>
      </c>
      <c r="H413" s="58">
        <v>1</v>
      </c>
      <c r="I413" s="58">
        <v>1.384E-2</v>
      </c>
      <c r="J413" s="58">
        <v>1.047E-2</v>
      </c>
      <c r="K413" s="100">
        <f>J413/0.0019</f>
        <v>5.5105263157894742</v>
      </c>
      <c r="L413" s="109">
        <v>0.5</v>
      </c>
      <c r="M413" s="60">
        <v>22.118490999999999</v>
      </c>
      <c r="N413" s="60">
        <v>82.973601000000002</v>
      </c>
      <c r="O413" s="58">
        <v>1</v>
      </c>
    </row>
    <row r="414" spans="2:15" ht="15">
      <c r="B414" s="58">
        <v>338</v>
      </c>
      <c r="C414" s="64" t="s">
        <v>99</v>
      </c>
      <c r="D414" s="59" t="s">
        <v>88</v>
      </c>
      <c r="E414" s="58">
        <v>1</v>
      </c>
      <c r="F414" s="58">
        <v>5</v>
      </c>
      <c r="G414" s="58">
        <v>0.5</v>
      </c>
      <c r="H414" s="58">
        <v>1</v>
      </c>
      <c r="I414" s="58">
        <v>1.384E-2</v>
      </c>
      <c r="J414" s="58">
        <v>1.047E-2</v>
      </c>
      <c r="K414" s="100">
        <f>J414/0.0019</f>
        <v>5.5105263157894742</v>
      </c>
      <c r="L414" s="109">
        <v>0.5</v>
      </c>
      <c r="M414" s="60">
        <v>22.118645000000001</v>
      </c>
      <c r="N414" s="60">
        <v>82.973224000000002</v>
      </c>
      <c r="O414" s="58">
        <v>1</v>
      </c>
    </row>
    <row r="415" spans="2:15" ht="15">
      <c r="B415" s="58">
        <v>339</v>
      </c>
      <c r="C415" s="64" t="s">
        <v>99</v>
      </c>
      <c r="D415" s="59" t="s">
        <v>88</v>
      </c>
      <c r="E415" s="58">
        <v>1</v>
      </c>
      <c r="F415" s="58">
        <v>5</v>
      </c>
      <c r="G415" s="58">
        <v>0.5</v>
      </c>
      <c r="H415" s="58">
        <v>1</v>
      </c>
      <c r="I415" s="58">
        <v>1.384E-2</v>
      </c>
      <c r="J415" s="58">
        <v>1.047E-2</v>
      </c>
      <c r="K415" s="100">
        <f>J415/0.0019</f>
        <v>5.5105263157894742</v>
      </c>
      <c r="L415" s="109">
        <v>0.5</v>
      </c>
      <c r="M415" s="60">
        <v>22.118575</v>
      </c>
      <c r="N415" s="60">
        <v>82.974007</v>
      </c>
      <c r="O415" s="58">
        <v>1</v>
      </c>
    </row>
    <row r="416" spans="2:15" ht="15">
      <c r="B416" s="58">
        <v>340</v>
      </c>
      <c r="C416" s="64" t="s">
        <v>99</v>
      </c>
      <c r="D416" s="59" t="s">
        <v>88</v>
      </c>
      <c r="E416" s="58">
        <v>1</v>
      </c>
      <c r="F416" s="58">
        <v>5</v>
      </c>
      <c r="G416" s="58">
        <v>0.5</v>
      </c>
      <c r="H416" s="58">
        <v>1</v>
      </c>
      <c r="I416" s="58">
        <v>1.384E-2</v>
      </c>
      <c r="J416" s="58">
        <v>1.047E-2</v>
      </c>
      <c r="K416" s="100">
        <f>J416/0.0019</f>
        <v>5.5105263157894742</v>
      </c>
      <c r="L416" s="109">
        <v>0.5</v>
      </c>
      <c r="M416" s="60">
        <v>22.117607</v>
      </c>
      <c r="N416" s="60">
        <v>82.973922999999999</v>
      </c>
      <c r="O416" s="58">
        <v>1</v>
      </c>
    </row>
    <row r="417" spans="2:15" ht="15">
      <c r="B417" s="58">
        <v>341</v>
      </c>
      <c r="C417" s="64" t="s">
        <v>99</v>
      </c>
      <c r="D417" s="59" t="s">
        <v>88</v>
      </c>
      <c r="E417" s="58">
        <v>1</v>
      </c>
      <c r="F417" s="58">
        <v>5</v>
      </c>
      <c r="G417" s="58">
        <v>0.5</v>
      </c>
      <c r="H417" s="58">
        <v>1</v>
      </c>
      <c r="I417" s="58">
        <v>1.384E-2</v>
      </c>
      <c r="J417" s="58">
        <v>1.047E-2</v>
      </c>
      <c r="K417" s="100">
        <f>J417/0.0019</f>
        <v>5.5105263157894742</v>
      </c>
      <c r="L417" s="109">
        <v>0.5</v>
      </c>
      <c r="M417" s="60">
        <v>22.118376999999999</v>
      </c>
      <c r="N417" s="60">
        <v>82.973704999999995</v>
      </c>
      <c r="O417" s="58">
        <v>1</v>
      </c>
    </row>
    <row r="418" spans="2:15" ht="15">
      <c r="B418" s="58">
        <v>342</v>
      </c>
      <c r="C418" s="64" t="s">
        <v>99</v>
      </c>
      <c r="D418" s="59" t="s">
        <v>88</v>
      </c>
      <c r="E418" s="58">
        <v>1</v>
      </c>
      <c r="F418" s="58">
        <v>5</v>
      </c>
      <c r="G418" s="58">
        <v>0.5</v>
      </c>
      <c r="H418" s="58">
        <v>1</v>
      </c>
      <c r="I418" s="58">
        <v>1.384E-2</v>
      </c>
      <c r="J418" s="58">
        <v>1.047E-2</v>
      </c>
      <c r="K418" s="100">
        <f>J418/0.0019</f>
        <v>5.5105263157894742</v>
      </c>
      <c r="L418" s="109">
        <v>0.5</v>
      </c>
      <c r="M418" s="60">
        <v>22.118901000000001</v>
      </c>
      <c r="N418" s="60">
        <v>82.971836999999994</v>
      </c>
      <c r="O418" s="58">
        <v>1</v>
      </c>
    </row>
    <row r="419" spans="2:15" ht="15">
      <c r="B419" s="58">
        <v>343</v>
      </c>
      <c r="C419" s="64" t="s">
        <v>99</v>
      </c>
      <c r="D419" s="59" t="s">
        <v>88</v>
      </c>
      <c r="E419" s="58">
        <v>1</v>
      </c>
      <c r="F419" s="58">
        <v>5</v>
      </c>
      <c r="G419" s="58">
        <v>0.5</v>
      </c>
      <c r="H419" s="58">
        <v>1</v>
      </c>
      <c r="I419" s="58">
        <v>1.384E-2</v>
      </c>
      <c r="J419" s="58">
        <v>1.047E-2</v>
      </c>
      <c r="K419" s="100">
        <f>J419/0.0019</f>
        <v>5.5105263157894742</v>
      </c>
      <c r="L419" s="109">
        <v>0.5</v>
      </c>
      <c r="M419" s="60">
        <v>22.118521000000001</v>
      </c>
      <c r="N419" s="60">
        <v>82.973926000000006</v>
      </c>
      <c r="O419" s="58">
        <v>1</v>
      </c>
    </row>
    <row r="420" spans="2:15" ht="15">
      <c r="B420" s="58">
        <v>344</v>
      </c>
      <c r="C420" s="64" t="s">
        <v>99</v>
      </c>
      <c r="D420" s="59" t="s">
        <v>88</v>
      </c>
      <c r="E420" s="58">
        <v>1</v>
      </c>
      <c r="F420" s="58">
        <v>5</v>
      </c>
      <c r="G420" s="58">
        <v>0.5</v>
      </c>
      <c r="H420" s="58">
        <v>1</v>
      </c>
      <c r="I420" s="58">
        <v>1.384E-2</v>
      </c>
      <c r="J420" s="58">
        <v>1.047E-2</v>
      </c>
      <c r="K420" s="100">
        <f>J420/0.0019</f>
        <v>5.5105263157894742</v>
      </c>
      <c r="L420" s="109">
        <v>0.5</v>
      </c>
      <c r="M420" s="60">
        <v>22.118205</v>
      </c>
      <c r="N420" s="60">
        <v>82.973952999999995</v>
      </c>
      <c r="O420" s="58">
        <v>1</v>
      </c>
    </row>
    <row r="421" spans="2:15" ht="15">
      <c r="B421" s="58">
        <v>345</v>
      </c>
      <c r="C421" s="64" t="s">
        <v>208</v>
      </c>
      <c r="D421" s="59" t="s">
        <v>209</v>
      </c>
      <c r="E421" s="58">
        <v>1</v>
      </c>
      <c r="F421" s="58">
        <v>6</v>
      </c>
      <c r="G421" s="58"/>
      <c r="H421" s="58">
        <v>9</v>
      </c>
      <c r="I421" s="58">
        <v>2.9437500000000001</v>
      </c>
      <c r="J421" s="58">
        <v>1.4891000000000001</v>
      </c>
      <c r="K421" s="100">
        <f>J421/0.0019</f>
        <v>783.73684210526324</v>
      </c>
      <c r="L421" s="99">
        <v>5.39</v>
      </c>
      <c r="M421" s="60">
        <v>22.130962</v>
      </c>
      <c r="N421" s="60">
        <v>82.956411000000003</v>
      </c>
      <c r="O421" s="58">
        <v>1</v>
      </c>
    </row>
    <row r="422" spans="2:15" ht="15">
      <c r="B422" s="58">
        <v>346</v>
      </c>
      <c r="C422" s="64" t="s">
        <v>210</v>
      </c>
      <c r="D422" s="59" t="s">
        <v>211</v>
      </c>
      <c r="E422" s="101">
        <v>1</v>
      </c>
      <c r="F422" s="102">
        <f t="shared" ref="F422:F424" si="43">L422*125</f>
        <v>107.375</v>
      </c>
      <c r="G422" s="102">
        <f t="shared" ref="G422:G424" si="44">L422*95</f>
        <v>81.605000000000004</v>
      </c>
      <c r="H422" s="103">
        <v>0.3</v>
      </c>
      <c r="I422" s="104">
        <f t="shared" ref="I422:I424" si="45">L422*0.85</f>
        <v>0.73014999999999997</v>
      </c>
      <c r="J422" s="104">
        <f t="shared" ref="J422:J424" si="46">I422*0.95</f>
        <v>0.69364249999999994</v>
      </c>
      <c r="K422" s="102">
        <f t="shared" ref="K422:K424" si="47">J422/0.0019</f>
        <v>365.07499999999999</v>
      </c>
      <c r="L422" s="99">
        <v>0.85899999999999999</v>
      </c>
      <c r="M422" s="60">
        <v>22.122520999999999</v>
      </c>
      <c r="N422" s="60">
        <v>82.985789999999994</v>
      </c>
      <c r="O422" s="58">
        <v>1</v>
      </c>
    </row>
    <row r="423" spans="2:15" ht="15">
      <c r="B423" s="58">
        <v>347</v>
      </c>
      <c r="C423" s="64" t="s">
        <v>212</v>
      </c>
      <c r="D423" s="59" t="s">
        <v>213</v>
      </c>
      <c r="E423" s="101">
        <v>1</v>
      </c>
      <c r="F423" s="102">
        <f t="shared" si="43"/>
        <v>107.125</v>
      </c>
      <c r="G423" s="102">
        <f t="shared" si="44"/>
        <v>81.414999999999992</v>
      </c>
      <c r="H423" s="103">
        <v>0.3</v>
      </c>
      <c r="I423" s="104">
        <f t="shared" si="45"/>
        <v>0.72844999999999993</v>
      </c>
      <c r="J423" s="104">
        <f t="shared" si="46"/>
        <v>0.69202749999999991</v>
      </c>
      <c r="K423" s="102">
        <f t="shared" si="47"/>
        <v>364.22499999999997</v>
      </c>
      <c r="L423" s="99">
        <v>0.85699999999999998</v>
      </c>
      <c r="M423" s="60">
        <v>22.121527</v>
      </c>
      <c r="N423" s="60">
        <v>82.982883999999999</v>
      </c>
      <c r="O423" s="58">
        <v>1</v>
      </c>
    </row>
    <row r="424" spans="2:15" ht="15">
      <c r="B424" s="58">
        <v>348</v>
      </c>
      <c r="C424" s="64" t="s">
        <v>212</v>
      </c>
      <c r="D424" s="59" t="s">
        <v>214</v>
      </c>
      <c r="E424" s="101">
        <v>1</v>
      </c>
      <c r="F424" s="102">
        <f t="shared" si="43"/>
        <v>120.625</v>
      </c>
      <c r="G424" s="102">
        <f t="shared" si="44"/>
        <v>91.674999999999997</v>
      </c>
      <c r="H424" s="103">
        <v>0.3</v>
      </c>
      <c r="I424" s="104">
        <f t="shared" si="45"/>
        <v>0.82024999999999992</v>
      </c>
      <c r="J424" s="104">
        <f t="shared" si="46"/>
        <v>0.77923749999999992</v>
      </c>
      <c r="K424" s="102">
        <f t="shared" si="47"/>
        <v>410.12499999999994</v>
      </c>
      <c r="L424" s="99">
        <v>0.96499999999999997</v>
      </c>
      <c r="M424" s="60">
        <v>22.110969999999998</v>
      </c>
      <c r="N424" s="60">
        <v>82.978662</v>
      </c>
      <c r="O424" s="58">
        <v>1</v>
      </c>
    </row>
    <row r="425" spans="2:15" ht="15">
      <c r="B425" s="58">
        <v>349</v>
      </c>
      <c r="C425" s="64" t="s">
        <v>86</v>
      </c>
      <c r="D425" s="59" t="s">
        <v>215</v>
      </c>
      <c r="E425" s="101">
        <v>1</v>
      </c>
      <c r="F425" s="102">
        <f>L425*125</f>
        <v>119.25</v>
      </c>
      <c r="G425" s="102">
        <f>L425*95</f>
        <v>90.63</v>
      </c>
      <c r="H425" s="103">
        <v>0.3</v>
      </c>
      <c r="I425" s="104">
        <f>L425*0.85</f>
        <v>0.81089999999999995</v>
      </c>
      <c r="J425" s="104">
        <f>I425*0.95</f>
        <v>0.7703549999999999</v>
      </c>
      <c r="K425" s="102">
        <f>J425/0.0019</f>
        <v>405.44999999999993</v>
      </c>
      <c r="L425" s="99">
        <v>0.95399999999999996</v>
      </c>
      <c r="M425" s="60">
        <v>22.125699000000001</v>
      </c>
      <c r="N425" s="60">
        <v>82.978491000000005</v>
      </c>
      <c r="O425" s="58">
        <v>1</v>
      </c>
    </row>
    <row r="426" spans="2:15" ht="15">
      <c r="B426" s="58">
        <v>350</v>
      </c>
      <c r="C426" s="64" t="s">
        <v>212</v>
      </c>
      <c r="D426" s="59" t="s">
        <v>216</v>
      </c>
      <c r="E426" s="101">
        <v>1</v>
      </c>
      <c r="F426" s="102">
        <f t="shared" ref="F426" si="48">L426*125</f>
        <v>106.75</v>
      </c>
      <c r="G426" s="102">
        <f t="shared" ref="G426" si="49">L426*95</f>
        <v>81.13</v>
      </c>
      <c r="H426" s="103">
        <v>0.3</v>
      </c>
      <c r="I426" s="104">
        <f t="shared" ref="I426" si="50">L426*0.85</f>
        <v>0.72589999999999999</v>
      </c>
      <c r="J426" s="104">
        <f t="shared" ref="J426" si="51">I426*0.95</f>
        <v>0.68960499999999991</v>
      </c>
      <c r="K426" s="102">
        <f t="shared" ref="K426" si="52">J426/0.0019</f>
        <v>362.94999999999993</v>
      </c>
      <c r="L426" s="99">
        <v>0.85399999999999998</v>
      </c>
      <c r="M426" s="60">
        <v>22.113123000000002</v>
      </c>
      <c r="N426" s="60">
        <v>82.975616000000002</v>
      </c>
      <c r="O426" s="58">
        <v>1</v>
      </c>
    </row>
    <row r="427" spans="2:15" ht="15">
      <c r="B427" s="58">
        <v>351</v>
      </c>
      <c r="C427" s="64" t="s">
        <v>217</v>
      </c>
      <c r="D427" s="59" t="s">
        <v>218</v>
      </c>
      <c r="E427" s="59">
        <v>1</v>
      </c>
      <c r="F427" s="59">
        <v>6</v>
      </c>
      <c r="G427" s="59"/>
      <c r="H427" s="59">
        <v>10.5</v>
      </c>
      <c r="I427" s="64">
        <v>3.2433100000000001</v>
      </c>
      <c r="J427" s="97">
        <v>1.6097600000000001</v>
      </c>
      <c r="K427" s="98">
        <v>847.2421052631579</v>
      </c>
      <c r="L427" s="99"/>
      <c r="M427" s="60">
        <v>22.116119000000001</v>
      </c>
      <c r="N427" s="60">
        <v>82.979667000000006</v>
      </c>
      <c r="O427" s="58">
        <v>1</v>
      </c>
    </row>
    <row r="428" spans="2:15" ht="15">
      <c r="B428" s="58">
        <v>352</v>
      </c>
      <c r="C428" s="64" t="s">
        <v>210</v>
      </c>
      <c r="D428" s="59" t="s">
        <v>219</v>
      </c>
      <c r="E428" s="101">
        <v>1</v>
      </c>
      <c r="F428" s="102">
        <f t="shared" ref="F428" si="53">L428*125</f>
        <v>93.125</v>
      </c>
      <c r="G428" s="102">
        <f t="shared" ref="G428" si="54">L428*95</f>
        <v>70.775000000000006</v>
      </c>
      <c r="H428" s="103">
        <v>0.3</v>
      </c>
      <c r="I428" s="104">
        <f t="shared" ref="I428" si="55">L428*0.85</f>
        <v>0.63324999999999998</v>
      </c>
      <c r="J428" s="104">
        <f t="shared" ref="J428" si="56">I428*0.95</f>
        <v>0.60158749999999994</v>
      </c>
      <c r="K428" s="102">
        <f t="shared" ref="K428" si="57">J428/0.0019</f>
        <v>316.62499999999994</v>
      </c>
      <c r="L428" s="99">
        <v>0.745</v>
      </c>
      <c r="M428" s="60">
        <v>22.123515999999999</v>
      </c>
      <c r="N428" s="60">
        <v>82.977483000000007</v>
      </c>
      <c r="O428" s="58">
        <v>1</v>
      </c>
    </row>
    <row r="429" spans="2:15" ht="15">
      <c r="B429" s="58">
        <v>353</v>
      </c>
      <c r="C429" s="64" t="s">
        <v>86</v>
      </c>
      <c r="D429" s="59" t="s">
        <v>220</v>
      </c>
      <c r="E429" s="101">
        <v>1</v>
      </c>
      <c r="F429" s="102">
        <f>L429*125</f>
        <v>106.75</v>
      </c>
      <c r="G429" s="102">
        <f>L429*95</f>
        <v>81.13</v>
      </c>
      <c r="H429" s="103">
        <v>0.3</v>
      </c>
      <c r="I429" s="104">
        <f>L429*0.85</f>
        <v>0.72589999999999999</v>
      </c>
      <c r="J429" s="104">
        <f>I429*0.95</f>
        <v>0.68960499999999991</v>
      </c>
      <c r="K429" s="102">
        <f>J429/0.0019</f>
        <v>362.94999999999993</v>
      </c>
      <c r="L429" s="99">
        <v>0.85399999999999998</v>
      </c>
      <c r="M429" s="60">
        <v>22.116582999999999</v>
      </c>
      <c r="N429" s="60">
        <v>82.987425999999999</v>
      </c>
      <c r="O429" s="58">
        <v>1</v>
      </c>
    </row>
    <row r="430" spans="2:15" ht="15">
      <c r="B430" s="58">
        <v>354</v>
      </c>
      <c r="C430" s="64" t="s">
        <v>210</v>
      </c>
      <c r="D430" s="59" t="s">
        <v>221</v>
      </c>
      <c r="E430" s="101">
        <v>1</v>
      </c>
      <c r="F430" s="102">
        <f t="shared" ref="F430:F436" si="58">L430*125</f>
        <v>106.25</v>
      </c>
      <c r="G430" s="102">
        <f t="shared" ref="G430:G436" si="59">L430*95</f>
        <v>80.75</v>
      </c>
      <c r="H430" s="103">
        <v>0.3</v>
      </c>
      <c r="I430" s="104">
        <f t="shared" ref="I430:I436" si="60">L430*0.85</f>
        <v>0.72249999999999992</v>
      </c>
      <c r="J430" s="104">
        <f t="shared" ref="J430:J436" si="61">I430*0.95</f>
        <v>0.68637499999999985</v>
      </c>
      <c r="K430" s="102">
        <f t="shared" ref="K430:K436" si="62">J430/0.0019</f>
        <v>361.24999999999994</v>
      </c>
      <c r="L430" s="99">
        <v>0.85</v>
      </c>
      <c r="M430" s="60">
        <v>22.113547000000001</v>
      </c>
      <c r="N430" s="60">
        <v>82.989695999999995</v>
      </c>
      <c r="O430" s="58">
        <v>1</v>
      </c>
    </row>
    <row r="431" spans="2:15" ht="15">
      <c r="B431" s="58">
        <v>355</v>
      </c>
      <c r="C431" s="64" t="s">
        <v>210</v>
      </c>
      <c r="D431" s="59" t="s">
        <v>222</v>
      </c>
      <c r="E431" s="101">
        <v>1</v>
      </c>
      <c r="F431" s="102">
        <f t="shared" si="58"/>
        <v>102.5</v>
      </c>
      <c r="G431" s="102">
        <f t="shared" si="59"/>
        <v>77.899999999999991</v>
      </c>
      <c r="H431" s="103">
        <v>0.3</v>
      </c>
      <c r="I431" s="104">
        <f t="shared" si="60"/>
        <v>0.69699999999999995</v>
      </c>
      <c r="J431" s="104">
        <f t="shared" si="61"/>
        <v>0.66214999999999991</v>
      </c>
      <c r="K431" s="102">
        <f t="shared" si="62"/>
        <v>348.49999999999994</v>
      </c>
      <c r="L431" s="99">
        <v>0.82</v>
      </c>
      <c r="M431" s="60">
        <v>22.130731000000001</v>
      </c>
      <c r="N431" s="60">
        <v>82.980547000000001</v>
      </c>
      <c r="O431" s="58">
        <v>1</v>
      </c>
    </row>
    <row r="432" spans="2:15" ht="15">
      <c r="B432" s="58">
        <v>356</v>
      </c>
      <c r="C432" s="64" t="s">
        <v>212</v>
      </c>
      <c r="D432" s="59" t="s">
        <v>223</v>
      </c>
      <c r="E432" s="101">
        <v>1</v>
      </c>
      <c r="F432" s="102">
        <f t="shared" si="58"/>
        <v>118.75</v>
      </c>
      <c r="G432" s="102">
        <f t="shared" si="59"/>
        <v>90.25</v>
      </c>
      <c r="H432" s="103">
        <v>0.3</v>
      </c>
      <c r="I432" s="104">
        <f t="shared" si="60"/>
        <v>0.8075</v>
      </c>
      <c r="J432" s="104">
        <f t="shared" si="61"/>
        <v>0.76712499999999995</v>
      </c>
      <c r="K432" s="102">
        <f t="shared" si="62"/>
        <v>403.75</v>
      </c>
      <c r="L432" s="99">
        <v>0.95</v>
      </c>
      <c r="M432" s="60">
        <v>22.126781000000001</v>
      </c>
      <c r="N432" s="60">
        <v>82.977711999999997</v>
      </c>
      <c r="O432" s="58">
        <v>1</v>
      </c>
    </row>
    <row r="433" spans="2:15" ht="15">
      <c r="B433" s="58">
        <v>357</v>
      </c>
      <c r="C433" s="64" t="s">
        <v>212</v>
      </c>
      <c r="D433" s="59" t="s">
        <v>224</v>
      </c>
      <c r="E433" s="101">
        <v>1</v>
      </c>
      <c r="F433" s="102">
        <f t="shared" si="58"/>
        <v>92.5</v>
      </c>
      <c r="G433" s="102">
        <f t="shared" si="59"/>
        <v>70.3</v>
      </c>
      <c r="H433" s="103">
        <v>0.3</v>
      </c>
      <c r="I433" s="104">
        <f t="shared" si="60"/>
        <v>0.629</v>
      </c>
      <c r="J433" s="104">
        <f t="shared" si="61"/>
        <v>0.59755000000000003</v>
      </c>
      <c r="K433" s="102">
        <f t="shared" si="62"/>
        <v>314.5</v>
      </c>
      <c r="L433" s="99">
        <v>0.74</v>
      </c>
      <c r="M433" s="60">
        <v>22.115124999999999</v>
      </c>
      <c r="N433" s="60">
        <v>82.978168999999994</v>
      </c>
      <c r="O433" s="58">
        <v>1</v>
      </c>
    </row>
    <row r="434" spans="2:15" ht="15">
      <c r="B434" s="58">
        <v>358</v>
      </c>
      <c r="C434" s="64" t="s">
        <v>210</v>
      </c>
      <c r="D434" s="59" t="s">
        <v>199</v>
      </c>
      <c r="E434" s="101">
        <v>1</v>
      </c>
      <c r="F434" s="102">
        <f t="shared" si="58"/>
        <v>81.25</v>
      </c>
      <c r="G434" s="102">
        <f t="shared" si="59"/>
        <v>61.75</v>
      </c>
      <c r="H434" s="103">
        <v>0.3</v>
      </c>
      <c r="I434" s="104">
        <f t="shared" si="60"/>
        <v>0.55249999999999999</v>
      </c>
      <c r="J434" s="104">
        <f t="shared" si="61"/>
        <v>0.52487499999999998</v>
      </c>
      <c r="K434" s="102">
        <f t="shared" si="62"/>
        <v>276.25</v>
      </c>
      <c r="L434" s="99">
        <v>0.65</v>
      </c>
      <c r="M434" s="60">
        <v>22.122413999999999</v>
      </c>
      <c r="N434" s="60">
        <v>82.979484999999997</v>
      </c>
      <c r="O434" s="58">
        <v>1</v>
      </c>
    </row>
    <row r="435" spans="2:15" ht="15">
      <c r="B435" s="58">
        <v>359</v>
      </c>
      <c r="C435" s="64" t="s">
        <v>212</v>
      </c>
      <c r="D435" s="59" t="s">
        <v>225</v>
      </c>
      <c r="E435" s="101">
        <v>1</v>
      </c>
      <c r="F435" s="102">
        <f t="shared" si="58"/>
        <v>106.75</v>
      </c>
      <c r="G435" s="102">
        <f t="shared" si="59"/>
        <v>81.13</v>
      </c>
      <c r="H435" s="103">
        <v>0.3</v>
      </c>
      <c r="I435" s="104">
        <f t="shared" si="60"/>
        <v>0.72589999999999999</v>
      </c>
      <c r="J435" s="104">
        <f t="shared" si="61"/>
        <v>0.68960499999999991</v>
      </c>
      <c r="K435" s="102">
        <f t="shared" si="62"/>
        <v>362.94999999999993</v>
      </c>
      <c r="L435" s="99">
        <v>0.85399999999999998</v>
      </c>
      <c r="M435" s="60">
        <v>22.122416999999999</v>
      </c>
      <c r="N435" s="60">
        <v>82.979545999999999</v>
      </c>
      <c r="O435" s="58">
        <v>1</v>
      </c>
    </row>
    <row r="436" spans="2:15" ht="15">
      <c r="B436" s="58">
        <v>360</v>
      </c>
      <c r="C436" s="64" t="s">
        <v>212</v>
      </c>
      <c r="D436" s="59" t="s">
        <v>226</v>
      </c>
      <c r="E436" s="101">
        <v>1</v>
      </c>
      <c r="F436" s="102">
        <f t="shared" si="58"/>
        <v>106.75</v>
      </c>
      <c r="G436" s="102">
        <f t="shared" si="59"/>
        <v>81.13</v>
      </c>
      <c r="H436" s="103">
        <v>0.3</v>
      </c>
      <c r="I436" s="104">
        <f t="shared" si="60"/>
        <v>0.72589999999999999</v>
      </c>
      <c r="J436" s="104">
        <f t="shared" si="61"/>
        <v>0.68960499999999991</v>
      </c>
      <c r="K436" s="102">
        <f t="shared" si="62"/>
        <v>362.94999999999993</v>
      </c>
      <c r="L436" s="99">
        <v>0.85399999999999998</v>
      </c>
      <c r="M436" s="60">
        <v>22.122757</v>
      </c>
      <c r="N436" s="60">
        <v>82.979358000000005</v>
      </c>
      <c r="O436" s="58">
        <v>1</v>
      </c>
    </row>
    <row r="437" spans="2:15" ht="15">
      <c r="B437" s="58">
        <v>361</v>
      </c>
      <c r="C437" s="64" t="s">
        <v>212</v>
      </c>
      <c r="D437" s="59" t="s">
        <v>227</v>
      </c>
      <c r="E437" s="101">
        <v>1</v>
      </c>
      <c r="F437" s="102">
        <f t="shared" ref="F437:F438" si="63">L437*125</f>
        <v>81.75</v>
      </c>
      <c r="G437" s="102">
        <f t="shared" ref="G437:G438" si="64">L437*95</f>
        <v>62.13</v>
      </c>
      <c r="H437" s="103">
        <v>0.3</v>
      </c>
      <c r="I437" s="104">
        <f t="shared" ref="I437:I438" si="65">L437*0.85</f>
        <v>0.55590000000000006</v>
      </c>
      <c r="J437" s="104">
        <f t="shared" ref="J437:J438" si="66">I437*0.95</f>
        <v>0.52810500000000005</v>
      </c>
      <c r="K437" s="102">
        <f t="shared" ref="K437:K438" si="67">J437/0.0019</f>
        <v>277.95000000000005</v>
      </c>
      <c r="L437" s="99">
        <v>0.65400000000000003</v>
      </c>
      <c r="M437" s="60">
        <v>22.122910999999998</v>
      </c>
      <c r="N437" s="60">
        <v>82.978824000000003</v>
      </c>
      <c r="O437" s="58">
        <v>1</v>
      </c>
    </row>
    <row r="438" spans="2:15" ht="15">
      <c r="B438" s="58">
        <v>362</v>
      </c>
      <c r="C438" s="64" t="s">
        <v>212</v>
      </c>
      <c r="D438" s="59" t="s">
        <v>228</v>
      </c>
      <c r="E438" s="101">
        <v>1</v>
      </c>
      <c r="F438" s="102">
        <f t="shared" si="63"/>
        <v>106.75</v>
      </c>
      <c r="G438" s="102">
        <f t="shared" si="64"/>
        <v>81.13</v>
      </c>
      <c r="H438" s="103">
        <v>0.3</v>
      </c>
      <c r="I438" s="104">
        <f t="shared" si="65"/>
        <v>0.72589999999999999</v>
      </c>
      <c r="J438" s="104">
        <f t="shared" si="66"/>
        <v>0.68960499999999991</v>
      </c>
      <c r="K438" s="102">
        <f t="shared" si="67"/>
        <v>362.94999999999993</v>
      </c>
      <c r="L438" s="99">
        <v>0.85399999999999998</v>
      </c>
      <c r="M438" s="60">
        <v>22.113301</v>
      </c>
      <c r="N438" s="60">
        <v>82.975521999999998</v>
      </c>
      <c r="O438" s="58">
        <v>1</v>
      </c>
    </row>
    <row r="439" spans="2:15" ht="15">
      <c r="B439" s="58">
        <v>363</v>
      </c>
      <c r="C439" s="64" t="s">
        <v>217</v>
      </c>
      <c r="D439" s="59" t="s">
        <v>229</v>
      </c>
      <c r="E439" s="59">
        <v>1</v>
      </c>
      <c r="F439" s="59">
        <v>6</v>
      </c>
      <c r="G439" s="59"/>
      <c r="H439" s="59">
        <v>10.5</v>
      </c>
      <c r="I439" s="64">
        <v>3.2433100000000001</v>
      </c>
      <c r="J439" s="97">
        <v>1.6097600000000001</v>
      </c>
      <c r="K439" s="98">
        <v>847.2421052631579</v>
      </c>
      <c r="L439" s="99"/>
      <c r="M439" s="60">
        <v>22.113523000000001</v>
      </c>
      <c r="N439" s="60">
        <v>82.987412000000006</v>
      </c>
      <c r="O439" s="58">
        <v>1</v>
      </c>
    </row>
    <row r="440" spans="2:15" ht="15">
      <c r="B440" s="58">
        <v>364</v>
      </c>
      <c r="C440" s="64" t="s">
        <v>210</v>
      </c>
      <c r="D440" s="59" t="s">
        <v>195</v>
      </c>
      <c r="E440" s="101">
        <v>1</v>
      </c>
      <c r="F440" s="102">
        <f t="shared" ref="F440:F441" si="68">L440*125</f>
        <v>82.25</v>
      </c>
      <c r="G440" s="102">
        <f t="shared" ref="G440:G441" si="69">L440*95</f>
        <v>62.510000000000005</v>
      </c>
      <c r="H440" s="103">
        <v>0.3</v>
      </c>
      <c r="I440" s="104">
        <f t="shared" ref="I440:I441" si="70">L440*0.85</f>
        <v>0.55930000000000002</v>
      </c>
      <c r="J440" s="104">
        <f t="shared" ref="J440:J441" si="71">I440*0.95</f>
        <v>0.531335</v>
      </c>
      <c r="K440" s="102">
        <f t="shared" ref="K440:K441" si="72">J440/0.0019</f>
        <v>279.64999999999998</v>
      </c>
      <c r="L440" s="99">
        <v>0.65800000000000003</v>
      </c>
      <c r="M440" s="60">
        <v>22.131318</v>
      </c>
      <c r="N440" s="60">
        <v>82.978067999999993</v>
      </c>
      <c r="O440" s="58">
        <v>1</v>
      </c>
    </row>
    <row r="441" spans="2:15" ht="15">
      <c r="B441" s="58">
        <v>365</v>
      </c>
      <c r="C441" s="64" t="s">
        <v>210</v>
      </c>
      <c r="D441" s="59" t="s">
        <v>230</v>
      </c>
      <c r="E441" s="101">
        <v>1</v>
      </c>
      <c r="F441" s="102">
        <f t="shared" si="68"/>
        <v>119.25</v>
      </c>
      <c r="G441" s="102">
        <f t="shared" si="69"/>
        <v>90.63</v>
      </c>
      <c r="H441" s="103">
        <v>0.3</v>
      </c>
      <c r="I441" s="104">
        <f t="shared" si="70"/>
        <v>0.81089999999999995</v>
      </c>
      <c r="J441" s="104">
        <f t="shared" si="71"/>
        <v>0.7703549999999999</v>
      </c>
      <c r="K441" s="102">
        <f t="shared" si="72"/>
        <v>405.44999999999993</v>
      </c>
      <c r="L441" s="99">
        <v>0.95399999999999996</v>
      </c>
      <c r="M441" s="60">
        <v>22.124089999999999</v>
      </c>
      <c r="N441" s="60">
        <v>82.976550000000003</v>
      </c>
      <c r="O441" s="58">
        <v>1</v>
      </c>
    </row>
    <row r="442" spans="2:15" ht="15">
      <c r="B442" s="58">
        <v>366</v>
      </c>
      <c r="C442" s="64" t="s">
        <v>91</v>
      </c>
      <c r="D442" s="59" t="s">
        <v>231</v>
      </c>
      <c r="E442" s="59">
        <v>1</v>
      </c>
      <c r="F442" s="59">
        <v>8</v>
      </c>
      <c r="G442" s="59">
        <v>3.5</v>
      </c>
      <c r="H442" s="59"/>
      <c r="I442" s="64">
        <v>1.20869</v>
      </c>
      <c r="J442" s="97">
        <v>0.14674999999999999</v>
      </c>
      <c r="K442" s="98">
        <v>77.23684210526315</v>
      </c>
      <c r="L442" s="99"/>
      <c r="M442" s="60">
        <v>22.114165</v>
      </c>
      <c r="N442" s="60">
        <v>82.979549000000006</v>
      </c>
      <c r="O442" s="58">
        <v>0</v>
      </c>
    </row>
    <row r="443" spans="2:15" ht="15">
      <c r="B443" s="58">
        <v>367</v>
      </c>
      <c r="C443" s="64" t="s">
        <v>92</v>
      </c>
      <c r="D443" s="59" t="s">
        <v>232</v>
      </c>
      <c r="E443" s="58">
        <v>1</v>
      </c>
      <c r="F443" s="58">
        <v>4.5</v>
      </c>
      <c r="G443" s="58">
        <v>2</v>
      </c>
      <c r="H443" s="58"/>
      <c r="I443" s="58">
        <v>0.45512000000000002</v>
      </c>
      <c r="J443" s="58">
        <v>7.6310000000000003E-2</v>
      </c>
      <c r="K443" s="100">
        <f>J443/0.0019</f>
        <v>40.163157894736841</v>
      </c>
      <c r="L443" s="99"/>
      <c r="M443" s="60">
        <v>22.114177999999999</v>
      </c>
      <c r="N443" s="60">
        <v>82.979642999999996</v>
      </c>
      <c r="O443" s="58">
        <v>1</v>
      </c>
    </row>
    <row r="444" spans="2:15" ht="15">
      <c r="B444" s="58">
        <v>368</v>
      </c>
      <c r="C444" s="64" t="s">
        <v>92</v>
      </c>
      <c r="D444" s="59" t="s">
        <v>231</v>
      </c>
      <c r="E444" s="58">
        <v>1</v>
      </c>
      <c r="F444" s="58">
        <v>4.5</v>
      </c>
      <c r="G444" s="58">
        <v>2</v>
      </c>
      <c r="H444" s="58"/>
      <c r="I444" s="58">
        <v>0.45512000000000002</v>
      </c>
      <c r="J444" s="58">
        <v>7.6310000000000003E-2</v>
      </c>
      <c r="K444" s="100">
        <f>J444/0.0019</f>
        <v>40.163157894736841</v>
      </c>
      <c r="L444" s="99"/>
      <c r="M444" s="60">
        <v>22.114380000000001</v>
      </c>
      <c r="N444" s="60">
        <v>82.979207000000002</v>
      </c>
      <c r="O444" s="58">
        <v>1</v>
      </c>
    </row>
    <row r="445" spans="2:15" ht="15">
      <c r="B445" s="58">
        <v>369</v>
      </c>
      <c r="C445" s="64" t="s">
        <v>212</v>
      </c>
      <c r="D445" s="59" t="s">
        <v>233</v>
      </c>
      <c r="E445" s="101">
        <v>1</v>
      </c>
      <c r="F445" s="102">
        <f t="shared" ref="F445" si="73">L445*125</f>
        <v>70</v>
      </c>
      <c r="G445" s="102">
        <f t="shared" ref="G445" si="74">L445*95</f>
        <v>53.2</v>
      </c>
      <c r="H445" s="103">
        <v>0.3</v>
      </c>
      <c r="I445" s="104">
        <f t="shared" ref="I445" si="75">L445*0.85</f>
        <v>0.47600000000000003</v>
      </c>
      <c r="J445" s="104">
        <f t="shared" ref="J445" si="76">I445*0.95</f>
        <v>0.45219999999999999</v>
      </c>
      <c r="K445" s="102">
        <f t="shared" ref="K445" si="77">J445/0.0019</f>
        <v>238</v>
      </c>
      <c r="L445" s="99">
        <v>0.56000000000000005</v>
      </c>
      <c r="M445" s="60">
        <v>22.103275</v>
      </c>
      <c r="N445" s="60">
        <v>82.980416000000005</v>
      </c>
      <c r="O445" s="58">
        <v>1</v>
      </c>
    </row>
    <row r="446" spans="2:15" ht="15">
      <c r="B446" s="58">
        <v>370</v>
      </c>
      <c r="C446" s="64" t="s">
        <v>91</v>
      </c>
      <c r="D446" s="59" t="s">
        <v>98</v>
      </c>
      <c r="E446" s="59">
        <v>1</v>
      </c>
      <c r="F446" s="59">
        <v>8</v>
      </c>
      <c r="G446" s="59">
        <v>3.5</v>
      </c>
      <c r="H446" s="59"/>
      <c r="I446" s="64">
        <v>1.20869</v>
      </c>
      <c r="J446" s="97">
        <v>0.14674999999999999</v>
      </c>
      <c r="K446" s="98">
        <v>77.23684210526315</v>
      </c>
      <c r="L446" s="99"/>
      <c r="M446" s="60">
        <v>22.114049999999999</v>
      </c>
      <c r="N446" s="60">
        <v>82.979716999999994</v>
      </c>
      <c r="O446" s="58">
        <v>1</v>
      </c>
    </row>
    <row r="447" spans="2:15" ht="15">
      <c r="B447" s="58">
        <v>371</v>
      </c>
      <c r="C447" s="64" t="s">
        <v>210</v>
      </c>
      <c r="D447" s="59" t="s">
        <v>234</v>
      </c>
      <c r="E447" s="101">
        <v>1</v>
      </c>
      <c r="F447" s="102">
        <f t="shared" ref="F447" si="78">L447*125</f>
        <v>106.75</v>
      </c>
      <c r="G447" s="102">
        <f t="shared" ref="G447" si="79">L447*95</f>
        <v>81.13</v>
      </c>
      <c r="H447" s="103">
        <v>0.3</v>
      </c>
      <c r="I447" s="104">
        <f t="shared" ref="I447" si="80">L447*0.85</f>
        <v>0.72589999999999999</v>
      </c>
      <c r="J447" s="104">
        <f t="shared" ref="J447" si="81">I447*0.95</f>
        <v>0.68960499999999991</v>
      </c>
      <c r="K447" s="102">
        <f t="shared" ref="K447" si="82">J447/0.0019</f>
        <v>362.94999999999993</v>
      </c>
      <c r="L447" s="99">
        <v>0.85399999999999998</v>
      </c>
      <c r="M447" s="60">
        <v>22.124772</v>
      </c>
      <c r="N447" s="60">
        <v>82.981195</v>
      </c>
      <c r="O447" s="58">
        <v>1</v>
      </c>
    </row>
    <row r="448" spans="2:15" ht="15">
      <c r="B448" s="58">
        <v>372</v>
      </c>
      <c r="C448" s="64" t="s">
        <v>102</v>
      </c>
      <c r="D448" s="59" t="s">
        <v>235</v>
      </c>
      <c r="E448" s="58">
        <v>1</v>
      </c>
      <c r="F448" s="99">
        <v>4.25</v>
      </c>
      <c r="G448" s="99">
        <v>2</v>
      </c>
      <c r="H448" s="58"/>
      <c r="I448" s="58">
        <v>0.45512000000000002</v>
      </c>
      <c r="J448" s="58">
        <v>7.6310000000000003E-2</v>
      </c>
      <c r="K448" s="100">
        <f t="shared" ref="K448:K449" si="83">J448/0.0019</f>
        <v>40.163157894736841</v>
      </c>
      <c r="L448" s="99"/>
      <c r="M448" s="60">
        <v>22.113432</v>
      </c>
      <c r="N448" s="60">
        <v>82.975391000000002</v>
      </c>
      <c r="O448" s="58">
        <v>1</v>
      </c>
    </row>
    <row r="449" spans="2:15" ht="15">
      <c r="B449" s="58">
        <v>373</v>
      </c>
      <c r="C449" s="64" t="s">
        <v>212</v>
      </c>
      <c r="D449" s="59" t="s">
        <v>236</v>
      </c>
      <c r="E449" s="101">
        <v>1</v>
      </c>
      <c r="F449" s="102">
        <f t="shared" ref="F449" si="84">L449*125</f>
        <v>106.75</v>
      </c>
      <c r="G449" s="102">
        <f t="shared" ref="G449" si="85">L449*95</f>
        <v>81.13</v>
      </c>
      <c r="H449" s="103">
        <v>0.3</v>
      </c>
      <c r="I449" s="104">
        <f t="shared" ref="I449" si="86">L449*0.85</f>
        <v>0.72589999999999999</v>
      </c>
      <c r="J449" s="104">
        <f t="shared" ref="J449" si="87">I449*0.95</f>
        <v>0.68960499999999991</v>
      </c>
      <c r="K449" s="102">
        <f t="shared" si="83"/>
        <v>362.94999999999993</v>
      </c>
      <c r="L449" s="99">
        <v>0.85399999999999998</v>
      </c>
      <c r="M449" s="60">
        <v>22.135822999999998</v>
      </c>
      <c r="N449" s="60">
        <v>82.978555</v>
      </c>
      <c r="O449" s="58">
        <v>1</v>
      </c>
    </row>
    <row r="450" spans="2:15" ht="15">
      <c r="B450" s="58">
        <v>374</v>
      </c>
      <c r="C450" s="64" t="s">
        <v>86</v>
      </c>
      <c r="D450" s="59" t="s">
        <v>237</v>
      </c>
      <c r="E450" s="101">
        <v>1</v>
      </c>
      <c r="F450" s="102">
        <f>L450*125</f>
        <v>82.25</v>
      </c>
      <c r="G450" s="102">
        <f>L450*95</f>
        <v>62.510000000000005</v>
      </c>
      <c r="H450" s="103">
        <v>0.3</v>
      </c>
      <c r="I450" s="104">
        <f>L450*0.85</f>
        <v>0.55930000000000002</v>
      </c>
      <c r="J450" s="104">
        <f>I450*0.95</f>
        <v>0.531335</v>
      </c>
      <c r="K450" s="102">
        <f>J450/0.0019</f>
        <v>279.64999999999998</v>
      </c>
      <c r="L450" s="99">
        <v>0.65800000000000003</v>
      </c>
      <c r="M450" s="60">
        <v>22.135876</v>
      </c>
      <c r="N450" s="60">
        <v>82.978750000000005</v>
      </c>
      <c r="O450" s="58">
        <v>1</v>
      </c>
    </row>
    <row r="451" spans="2:15" ht="15">
      <c r="B451" s="58">
        <v>375</v>
      </c>
      <c r="C451" s="64" t="s">
        <v>91</v>
      </c>
      <c r="D451" s="59" t="s">
        <v>238</v>
      </c>
      <c r="E451" s="59">
        <v>1</v>
      </c>
      <c r="F451" s="59">
        <v>8</v>
      </c>
      <c r="G451" s="59">
        <v>3.5</v>
      </c>
      <c r="H451" s="59"/>
      <c r="I451" s="64">
        <v>1.20869</v>
      </c>
      <c r="J451" s="97">
        <v>0.14674999999999999</v>
      </c>
      <c r="K451" s="98">
        <v>77.23684210526315</v>
      </c>
      <c r="L451" s="99"/>
      <c r="M451" s="60">
        <v>22.113923</v>
      </c>
      <c r="N451" s="60">
        <v>82.979999000000007</v>
      </c>
      <c r="O451" s="58">
        <v>1</v>
      </c>
    </row>
    <row r="452" spans="2:15" ht="15">
      <c r="B452" s="58">
        <v>376</v>
      </c>
      <c r="C452" s="64" t="s">
        <v>210</v>
      </c>
      <c r="D452" s="59" t="s">
        <v>239</v>
      </c>
      <c r="E452" s="101">
        <v>1</v>
      </c>
      <c r="F452" s="102">
        <f t="shared" ref="F452" si="88">L452*125</f>
        <v>93.125</v>
      </c>
      <c r="G452" s="102">
        <f t="shared" ref="G452" si="89">L452*95</f>
        <v>70.775000000000006</v>
      </c>
      <c r="H452" s="103">
        <v>0.3</v>
      </c>
      <c r="I452" s="104">
        <f t="shared" ref="I452" si="90">L452*0.85</f>
        <v>0.63324999999999998</v>
      </c>
      <c r="J452" s="104">
        <f t="shared" ref="J452" si="91">I452*0.95</f>
        <v>0.60158749999999994</v>
      </c>
      <c r="K452" s="102">
        <f t="shared" ref="K452" si="92">J452/0.0019</f>
        <v>316.62499999999994</v>
      </c>
      <c r="L452" s="99">
        <v>0.745</v>
      </c>
      <c r="M452" s="60">
        <v>22.112867999999999</v>
      </c>
      <c r="N452" s="60">
        <v>82.977017000000004</v>
      </c>
      <c r="O452" s="58">
        <v>1</v>
      </c>
    </row>
    <row r="453" spans="2:15" ht="15">
      <c r="B453" s="58">
        <v>377</v>
      </c>
      <c r="C453" s="64" t="s">
        <v>91</v>
      </c>
      <c r="D453" s="59" t="s">
        <v>240</v>
      </c>
      <c r="E453" s="59">
        <v>1</v>
      </c>
      <c r="F453" s="59">
        <v>8</v>
      </c>
      <c r="G453" s="59">
        <v>3.5</v>
      </c>
      <c r="H453" s="59"/>
      <c r="I453" s="64">
        <v>1.20869</v>
      </c>
      <c r="J453" s="97">
        <v>0.14674999999999999</v>
      </c>
      <c r="K453" s="98">
        <v>77.23684210526315</v>
      </c>
      <c r="L453" s="99"/>
      <c r="M453" s="60">
        <v>22.113325</v>
      </c>
      <c r="N453" s="60">
        <v>82.979522000000003</v>
      </c>
      <c r="O453" s="58">
        <v>1</v>
      </c>
    </row>
    <row r="454" spans="2:15" ht="15">
      <c r="B454" s="58">
        <v>378</v>
      </c>
      <c r="C454" s="64" t="s">
        <v>212</v>
      </c>
      <c r="D454" s="59" t="s">
        <v>241</v>
      </c>
      <c r="E454" s="101">
        <v>1</v>
      </c>
      <c r="F454" s="102">
        <f t="shared" ref="F454:F462" si="93">L454*125</f>
        <v>120.625</v>
      </c>
      <c r="G454" s="102">
        <f t="shared" ref="G454:G462" si="94">L454*95</f>
        <v>91.674999999999997</v>
      </c>
      <c r="H454" s="103">
        <v>0.3</v>
      </c>
      <c r="I454" s="104">
        <f t="shared" ref="I454:I462" si="95">L454*0.85</f>
        <v>0.82024999999999992</v>
      </c>
      <c r="J454" s="104">
        <f t="shared" ref="J454:J462" si="96">I454*0.95</f>
        <v>0.77923749999999992</v>
      </c>
      <c r="K454" s="102">
        <f t="shared" ref="K454:K462" si="97">J454/0.0019</f>
        <v>410.12499999999994</v>
      </c>
      <c r="L454" s="99">
        <v>0.96499999999999997</v>
      </c>
      <c r="M454" s="60">
        <v>22.128285000000002</v>
      </c>
      <c r="N454" s="60">
        <v>82.974376000000007</v>
      </c>
      <c r="O454" s="58">
        <v>1</v>
      </c>
    </row>
    <row r="455" spans="2:15" ht="15">
      <c r="B455" s="58">
        <v>379</v>
      </c>
      <c r="C455" s="64" t="s">
        <v>107</v>
      </c>
      <c r="D455" s="59" t="s">
        <v>196</v>
      </c>
      <c r="E455" s="101">
        <v>1</v>
      </c>
      <c r="F455" s="102">
        <f t="shared" si="93"/>
        <v>109.25</v>
      </c>
      <c r="G455" s="102">
        <f t="shared" si="94"/>
        <v>83.03</v>
      </c>
      <c r="H455" s="103">
        <v>0.3</v>
      </c>
      <c r="I455" s="104">
        <f t="shared" si="95"/>
        <v>0.7429</v>
      </c>
      <c r="J455" s="104">
        <f t="shared" si="96"/>
        <v>0.70575500000000002</v>
      </c>
      <c r="K455" s="102">
        <f t="shared" si="97"/>
        <v>371.45</v>
      </c>
      <c r="L455" s="99">
        <v>0.874</v>
      </c>
      <c r="M455" s="60">
        <v>22.122897999999999</v>
      </c>
      <c r="N455" s="60">
        <v>82.987421999999995</v>
      </c>
      <c r="O455" s="58">
        <v>1</v>
      </c>
    </row>
    <row r="456" spans="2:15" ht="15">
      <c r="B456" s="58">
        <v>380</v>
      </c>
      <c r="C456" s="64" t="s">
        <v>212</v>
      </c>
      <c r="D456" s="59" t="s">
        <v>242</v>
      </c>
      <c r="E456" s="101">
        <v>1</v>
      </c>
      <c r="F456" s="102">
        <f t="shared" si="93"/>
        <v>120.625</v>
      </c>
      <c r="G456" s="102">
        <f t="shared" si="94"/>
        <v>91.674999999999997</v>
      </c>
      <c r="H456" s="103">
        <v>0.3</v>
      </c>
      <c r="I456" s="104">
        <f t="shared" si="95"/>
        <v>0.82024999999999992</v>
      </c>
      <c r="J456" s="104">
        <f t="shared" si="96"/>
        <v>0.77923749999999992</v>
      </c>
      <c r="K456" s="102">
        <f t="shared" si="97"/>
        <v>410.12499999999994</v>
      </c>
      <c r="L456" s="99">
        <v>0.96499999999999997</v>
      </c>
      <c r="M456" s="60">
        <v>22.107192000000001</v>
      </c>
      <c r="N456" s="60">
        <v>82.980018999999999</v>
      </c>
      <c r="O456" s="58">
        <v>1</v>
      </c>
    </row>
    <row r="457" spans="2:15" ht="15">
      <c r="B457" s="58">
        <v>381</v>
      </c>
      <c r="C457" s="64" t="s">
        <v>212</v>
      </c>
      <c r="D457" s="59" t="s">
        <v>221</v>
      </c>
      <c r="E457" s="101">
        <v>1</v>
      </c>
      <c r="F457" s="102">
        <f t="shared" si="93"/>
        <v>108.75</v>
      </c>
      <c r="G457" s="102">
        <f t="shared" si="94"/>
        <v>82.65</v>
      </c>
      <c r="H457" s="103">
        <v>0.3</v>
      </c>
      <c r="I457" s="104">
        <f t="shared" si="95"/>
        <v>0.73949999999999994</v>
      </c>
      <c r="J457" s="104">
        <f t="shared" si="96"/>
        <v>0.70252499999999996</v>
      </c>
      <c r="K457" s="102">
        <f t="shared" si="97"/>
        <v>369.75</v>
      </c>
      <c r="L457" s="99">
        <v>0.87</v>
      </c>
      <c r="M457" s="60">
        <v>22.116160000000001</v>
      </c>
      <c r="N457" s="60">
        <v>82.985830000000007</v>
      </c>
      <c r="O457" s="58">
        <v>1</v>
      </c>
    </row>
    <row r="458" spans="2:15" ht="15">
      <c r="B458" s="58">
        <v>382</v>
      </c>
      <c r="C458" s="64" t="s">
        <v>107</v>
      </c>
      <c r="D458" s="59" t="s">
        <v>243</v>
      </c>
      <c r="E458" s="101">
        <v>1</v>
      </c>
      <c r="F458" s="102">
        <f t="shared" si="93"/>
        <v>82.25</v>
      </c>
      <c r="G458" s="102">
        <f t="shared" si="94"/>
        <v>62.510000000000005</v>
      </c>
      <c r="H458" s="103">
        <v>0.3</v>
      </c>
      <c r="I458" s="104">
        <f t="shared" si="95"/>
        <v>0.55930000000000002</v>
      </c>
      <c r="J458" s="104">
        <f t="shared" si="96"/>
        <v>0.531335</v>
      </c>
      <c r="K458" s="102">
        <f t="shared" si="97"/>
        <v>279.64999999999998</v>
      </c>
      <c r="L458" s="99">
        <v>0.65800000000000003</v>
      </c>
      <c r="M458" s="60">
        <v>22.108999000000001</v>
      </c>
      <c r="N458" s="60">
        <v>82.973140000000001</v>
      </c>
      <c r="O458" s="58">
        <v>1</v>
      </c>
    </row>
    <row r="459" spans="2:15" ht="15">
      <c r="B459" s="58">
        <v>383</v>
      </c>
      <c r="C459" s="64" t="s">
        <v>212</v>
      </c>
      <c r="D459" s="59" t="s">
        <v>244</v>
      </c>
      <c r="E459" s="101">
        <v>1</v>
      </c>
      <c r="F459" s="102">
        <f t="shared" si="93"/>
        <v>109.25</v>
      </c>
      <c r="G459" s="102">
        <f t="shared" si="94"/>
        <v>83.03</v>
      </c>
      <c r="H459" s="103">
        <v>0.3</v>
      </c>
      <c r="I459" s="104">
        <f t="shared" si="95"/>
        <v>0.7429</v>
      </c>
      <c r="J459" s="104">
        <f t="shared" si="96"/>
        <v>0.70575500000000002</v>
      </c>
      <c r="K459" s="102">
        <f t="shared" si="97"/>
        <v>371.45</v>
      </c>
      <c r="L459" s="99">
        <v>0.874</v>
      </c>
      <c r="M459" s="60">
        <v>22.126787</v>
      </c>
      <c r="N459" s="60">
        <v>82.985797000000005</v>
      </c>
      <c r="O459" s="58">
        <v>1</v>
      </c>
    </row>
    <row r="460" spans="2:15" ht="15">
      <c r="B460" s="58">
        <v>384</v>
      </c>
      <c r="C460" s="64" t="s">
        <v>212</v>
      </c>
      <c r="D460" s="59" t="s">
        <v>245</v>
      </c>
      <c r="E460" s="101">
        <v>1</v>
      </c>
      <c r="F460" s="102">
        <f t="shared" si="93"/>
        <v>44.5</v>
      </c>
      <c r="G460" s="102">
        <f t="shared" si="94"/>
        <v>33.82</v>
      </c>
      <c r="H460" s="103">
        <v>0.3</v>
      </c>
      <c r="I460" s="104">
        <f t="shared" si="95"/>
        <v>0.30259999999999998</v>
      </c>
      <c r="J460" s="104">
        <f t="shared" si="96"/>
        <v>0.28746999999999995</v>
      </c>
      <c r="K460" s="102">
        <f t="shared" si="97"/>
        <v>151.29999999999998</v>
      </c>
      <c r="L460" s="99">
        <v>0.35599999999999998</v>
      </c>
      <c r="M460" s="60">
        <v>22.125644999999999</v>
      </c>
      <c r="N460" s="60">
        <v>82.976634000000004</v>
      </c>
      <c r="O460" s="58">
        <v>1</v>
      </c>
    </row>
    <row r="461" spans="2:15" ht="15">
      <c r="B461" s="58">
        <v>385</v>
      </c>
      <c r="C461" s="64" t="s">
        <v>212</v>
      </c>
      <c r="D461" s="59" t="s">
        <v>206</v>
      </c>
      <c r="E461" s="101">
        <v>1</v>
      </c>
      <c r="F461" s="102">
        <f t="shared" si="93"/>
        <v>67.625</v>
      </c>
      <c r="G461" s="102">
        <f t="shared" si="94"/>
        <v>51.395000000000003</v>
      </c>
      <c r="H461" s="103">
        <v>0.3</v>
      </c>
      <c r="I461" s="104">
        <f t="shared" si="95"/>
        <v>0.45985000000000004</v>
      </c>
      <c r="J461" s="104">
        <f t="shared" si="96"/>
        <v>0.43685750000000001</v>
      </c>
      <c r="K461" s="102">
        <f t="shared" si="97"/>
        <v>229.92500000000001</v>
      </c>
      <c r="L461" s="99">
        <v>0.54100000000000004</v>
      </c>
      <c r="M461" s="60">
        <v>22.10697</v>
      </c>
      <c r="N461" s="60">
        <v>82.980046000000002</v>
      </c>
      <c r="O461" s="58">
        <v>0</v>
      </c>
    </row>
    <row r="462" spans="2:15" ht="15">
      <c r="B462" s="58">
        <v>386</v>
      </c>
      <c r="C462" s="64" t="s">
        <v>212</v>
      </c>
      <c r="D462" s="59" t="s">
        <v>246</v>
      </c>
      <c r="E462" s="101">
        <v>1</v>
      </c>
      <c r="F462" s="102">
        <f t="shared" si="93"/>
        <v>70.25</v>
      </c>
      <c r="G462" s="102">
        <f t="shared" si="94"/>
        <v>53.390000000000008</v>
      </c>
      <c r="H462" s="103">
        <v>0.3</v>
      </c>
      <c r="I462" s="104">
        <f t="shared" si="95"/>
        <v>0.47770000000000001</v>
      </c>
      <c r="J462" s="104">
        <f t="shared" si="96"/>
        <v>0.45381499999999997</v>
      </c>
      <c r="K462" s="102">
        <f t="shared" si="97"/>
        <v>238.85</v>
      </c>
      <c r="L462" s="99">
        <v>0.56200000000000006</v>
      </c>
      <c r="M462" s="60">
        <v>22.126484999999999</v>
      </c>
      <c r="N462" s="60">
        <v>82.987718000000001</v>
      </c>
      <c r="O462" s="58">
        <v>1</v>
      </c>
    </row>
    <row r="463" spans="2:15" ht="15">
      <c r="B463" s="58">
        <v>387</v>
      </c>
      <c r="C463" s="64" t="s">
        <v>86</v>
      </c>
      <c r="D463" s="59" t="s">
        <v>247</v>
      </c>
      <c r="E463" s="101">
        <v>1</v>
      </c>
      <c r="F463" s="102">
        <f>L463*125</f>
        <v>82.25</v>
      </c>
      <c r="G463" s="102">
        <f>L463*95</f>
        <v>62.510000000000005</v>
      </c>
      <c r="H463" s="103">
        <v>0.3</v>
      </c>
      <c r="I463" s="104">
        <f>L463*0.85</f>
        <v>0.55930000000000002</v>
      </c>
      <c r="J463" s="104">
        <f>I463*0.95</f>
        <v>0.531335</v>
      </c>
      <c r="K463" s="102">
        <f>J463/0.0019</f>
        <v>279.64999999999998</v>
      </c>
      <c r="L463" s="99">
        <v>0.65800000000000003</v>
      </c>
      <c r="M463" s="60">
        <v>22.111799999999999</v>
      </c>
      <c r="N463" s="60">
        <v>82.980113000000003</v>
      </c>
      <c r="O463" s="58">
        <v>1</v>
      </c>
    </row>
    <row r="464" spans="2:15" ht="15">
      <c r="B464" s="58">
        <v>388</v>
      </c>
      <c r="C464" s="64" t="s">
        <v>86</v>
      </c>
      <c r="D464" s="59" t="s">
        <v>248</v>
      </c>
      <c r="E464" s="101">
        <v>1</v>
      </c>
      <c r="F464" s="102">
        <f>L464*125</f>
        <v>106.75</v>
      </c>
      <c r="G464" s="102">
        <f>L464*95</f>
        <v>81.13</v>
      </c>
      <c r="H464" s="103">
        <v>0.3</v>
      </c>
      <c r="I464" s="104">
        <f>L464*0.85</f>
        <v>0.72589999999999999</v>
      </c>
      <c r="J464" s="104">
        <f>I464*0.95</f>
        <v>0.68960499999999991</v>
      </c>
      <c r="K464" s="102">
        <f>J464/0.0019</f>
        <v>362.94999999999993</v>
      </c>
      <c r="L464" s="99">
        <v>0.85399999999999998</v>
      </c>
      <c r="M464" s="60">
        <v>22.104987999999999</v>
      </c>
      <c r="N464" s="60">
        <v>82.982686000000001</v>
      </c>
      <c r="O464" s="58">
        <v>1</v>
      </c>
    </row>
    <row r="465" spans="2:15" ht="15">
      <c r="B465" s="58">
        <v>389</v>
      </c>
      <c r="C465" s="64" t="s">
        <v>96</v>
      </c>
      <c r="D465" s="59" t="s">
        <v>248</v>
      </c>
      <c r="E465" s="58">
        <v>1</v>
      </c>
      <c r="F465" s="58">
        <v>105</v>
      </c>
      <c r="G465" s="58">
        <v>90</v>
      </c>
      <c r="H465" s="58">
        <v>3</v>
      </c>
      <c r="I465" s="58">
        <v>10</v>
      </c>
      <c r="J465" s="58">
        <f>I465*0.95</f>
        <v>9.5</v>
      </c>
      <c r="K465" s="58">
        <f>J465/0.0019</f>
        <v>5000</v>
      </c>
      <c r="L465" s="99">
        <v>15</v>
      </c>
      <c r="M465" s="60">
        <v>22.117819000000001</v>
      </c>
      <c r="N465" s="60">
        <v>82.968323999999996</v>
      </c>
      <c r="O465" s="58">
        <v>4</v>
      </c>
    </row>
    <row r="466" spans="2:15" ht="15">
      <c r="B466" s="58">
        <v>390</v>
      </c>
      <c r="C466" s="64" t="s">
        <v>217</v>
      </c>
      <c r="D466" s="59" t="s">
        <v>193</v>
      </c>
      <c r="E466" s="59">
        <v>1</v>
      </c>
      <c r="F466" s="59">
        <v>6</v>
      </c>
      <c r="G466" s="59"/>
      <c r="H466" s="59">
        <v>10.5</v>
      </c>
      <c r="I466" s="64">
        <v>3.2433100000000001</v>
      </c>
      <c r="J466" s="97">
        <v>1.6097600000000001</v>
      </c>
      <c r="K466" s="98">
        <v>847.2421052631579</v>
      </c>
      <c r="L466" s="99"/>
      <c r="M466" s="60">
        <v>22.111927999999999</v>
      </c>
      <c r="N466" s="60">
        <v>82.980980000000002</v>
      </c>
      <c r="O466" s="58">
        <v>1</v>
      </c>
    </row>
    <row r="467" spans="2:15" ht="15">
      <c r="B467" s="58">
        <v>391</v>
      </c>
      <c r="C467" s="64" t="s">
        <v>210</v>
      </c>
      <c r="D467" s="59" t="s">
        <v>249</v>
      </c>
      <c r="E467" s="101">
        <v>1</v>
      </c>
      <c r="F467" s="102">
        <f t="shared" ref="F467" si="98">L467*125</f>
        <v>81.5</v>
      </c>
      <c r="G467" s="102">
        <f t="shared" ref="G467" si="99">L467*95</f>
        <v>61.940000000000005</v>
      </c>
      <c r="H467" s="103">
        <v>0.3</v>
      </c>
      <c r="I467" s="104">
        <f t="shared" ref="I467" si="100">L467*0.85</f>
        <v>0.55420000000000003</v>
      </c>
      <c r="J467" s="104">
        <f t="shared" ref="J467" si="101">I467*0.95</f>
        <v>0.52649000000000001</v>
      </c>
      <c r="K467" s="102">
        <f t="shared" ref="K467" si="102">J467/0.0019</f>
        <v>277.10000000000002</v>
      </c>
      <c r="L467" s="99">
        <v>0.65200000000000002</v>
      </c>
      <c r="M467" s="60">
        <v>22.110389000000001</v>
      </c>
      <c r="N467" s="60">
        <v>82.983115999999995</v>
      </c>
      <c r="O467" s="58">
        <v>1</v>
      </c>
    </row>
    <row r="468" spans="2:15" ht="15">
      <c r="B468" s="58">
        <v>392</v>
      </c>
      <c r="C468" s="64" t="s">
        <v>86</v>
      </c>
      <c r="D468" s="59" t="s">
        <v>221</v>
      </c>
      <c r="E468" s="101">
        <v>1</v>
      </c>
      <c r="F468" s="102">
        <f>L468*125</f>
        <v>109.25</v>
      </c>
      <c r="G468" s="102">
        <f>L468*95</f>
        <v>83.03</v>
      </c>
      <c r="H468" s="103">
        <v>0.3</v>
      </c>
      <c r="I468" s="104">
        <f>L468*0.85</f>
        <v>0.7429</v>
      </c>
      <c r="J468" s="104">
        <f>I468*0.95</f>
        <v>0.70575500000000002</v>
      </c>
      <c r="K468" s="102">
        <f>J468/0.0019</f>
        <v>371.45</v>
      </c>
      <c r="L468" s="99">
        <v>0.874</v>
      </c>
      <c r="M468" s="60">
        <v>22.109355000000001</v>
      </c>
      <c r="N468" s="60">
        <v>82.984983999999997</v>
      </c>
      <c r="O468" s="58">
        <v>1</v>
      </c>
    </row>
    <row r="469" spans="2:15">
      <c r="B469" s="58">
        <v>393</v>
      </c>
      <c r="C469" s="64" t="s">
        <v>90</v>
      </c>
      <c r="D469" s="59" t="s">
        <v>88</v>
      </c>
      <c r="E469" s="58">
        <v>1</v>
      </c>
      <c r="F469" s="107">
        <v>100</v>
      </c>
      <c r="G469" s="107">
        <v>90</v>
      </c>
      <c r="H469" s="107">
        <v>0.9</v>
      </c>
      <c r="I469" s="58">
        <v>8.9339999999999993</v>
      </c>
      <c r="J469" s="106">
        <f t="shared" ref="J469" si="103">I469*0.95</f>
        <v>8.4872999999999994</v>
      </c>
      <c r="K469" s="100">
        <f t="shared" ref="K469" si="104">J469/0.0019</f>
        <v>4467</v>
      </c>
      <c r="L469" s="58">
        <v>15</v>
      </c>
      <c r="M469" s="60">
        <v>22.133579000000001</v>
      </c>
      <c r="N469" s="60">
        <v>82.976512999999997</v>
      </c>
      <c r="O469" s="58">
        <v>4</v>
      </c>
    </row>
    <row r="470" spans="2:15" ht="15">
      <c r="B470" s="58">
        <v>394</v>
      </c>
      <c r="C470" s="64" t="s">
        <v>250</v>
      </c>
      <c r="D470" s="59" t="s">
        <v>88</v>
      </c>
      <c r="E470" s="58">
        <v>1</v>
      </c>
      <c r="F470" s="58">
        <v>105</v>
      </c>
      <c r="G470" s="58">
        <v>90</v>
      </c>
      <c r="H470" s="58">
        <v>3</v>
      </c>
      <c r="I470" s="58">
        <v>10</v>
      </c>
      <c r="J470" s="58">
        <f>I470*0.95</f>
        <v>9.5</v>
      </c>
      <c r="K470" s="58">
        <f>J470/0.0019</f>
        <v>5000</v>
      </c>
      <c r="L470" s="99">
        <v>18</v>
      </c>
      <c r="M470" s="60">
        <v>22.117630999999999</v>
      </c>
      <c r="N470" s="60">
        <v>82.968102000000002</v>
      </c>
      <c r="O470" s="58">
        <v>4</v>
      </c>
    </row>
    <row r="471" spans="2:15" ht="15">
      <c r="B471" s="58">
        <v>395</v>
      </c>
      <c r="C471" s="64" t="s">
        <v>87</v>
      </c>
      <c r="D471" s="59" t="s">
        <v>88</v>
      </c>
      <c r="E471" s="58">
        <v>1</v>
      </c>
      <c r="F471" s="108">
        <v>15</v>
      </c>
      <c r="G471" s="108" t="s">
        <v>260</v>
      </c>
      <c r="H471" s="108">
        <v>1.6</v>
      </c>
      <c r="I471" s="58">
        <v>10.7822</v>
      </c>
      <c r="J471" s="58">
        <v>3.72356</v>
      </c>
      <c r="K471" s="58">
        <f>J471/0.0019</f>
        <v>1959.7684210526315</v>
      </c>
      <c r="L471" s="109">
        <v>18</v>
      </c>
      <c r="M471" s="60">
        <v>22.120533000000002</v>
      </c>
      <c r="N471" s="60">
        <v>82.985917999999998</v>
      </c>
      <c r="O471" s="58">
        <v>4</v>
      </c>
    </row>
    <row r="472" spans="2:15" ht="15">
      <c r="B472" s="58">
        <v>396</v>
      </c>
      <c r="C472" s="64" t="s">
        <v>217</v>
      </c>
      <c r="D472" s="59" t="s">
        <v>251</v>
      </c>
      <c r="E472" s="59">
        <v>1</v>
      </c>
      <c r="F472" s="59">
        <v>6</v>
      </c>
      <c r="G472" s="59"/>
      <c r="H472" s="59">
        <v>10.5</v>
      </c>
      <c r="I472" s="64">
        <v>3.2433100000000001</v>
      </c>
      <c r="J472" s="97">
        <v>1.6097600000000001</v>
      </c>
      <c r="K472" s="98">
        <v>847.2421052631579</v>
      </c>
      <c r="L472" s="99"/>
      <c r="M472" s="60">
        <v>22.121238000000002</v>
      </c>
      <c r="N472" s="60">
        <v>82.983283999999998</v>
      </c>
      <c r="O472" s="58">
        <v>1</v>
      </c>
    </row>
    <row r="473" spans="2:15" ht="15">
      <c r="B473" s="58">
        <v>397</v>
      </c>
      <c r="C473" s="64" t="s">
        <v>100</v>
      </c>
      <c r="D473" s="59" t="s">
        <v>88</v>
      </c>
      <c r="E473" s="58">
        <v>1</v>
      </c>
      <c r="F473" s="108">
        <v>7</v>
      </c>
      <c r="G473" s="108" t="s">
        <v>259</v>
      </c>
      <c r="H473" s="108">
        <v>1</v>
      </c>
      <c r="I473" s="58">
        <v>3.9829999999999997E-2</v>
      </c>
      <c r="J473" s="58">
        <v>3.7830000000000003E-2</v>
      </c>
      <c r="K473" s="58">
        <f>J473/0.0019</f>
        <v>19.910526315789475</v>
      </c>
      <c r="L473" s="58">
        <v>0.5</v>
      </c>
      <c r="M473" s="60">
        <v>22.111322999999999</v>
      </c>
      <c r="N473" s="60">
        <v>82.974894000000006</v>
      </c>
      <c r="O473" s="58">
        <v>1</v>
      </c>
    </row>
    <row r="474" spans="2:15" ht="15">
      <c r="B474" s="58">
        <v>398</v>
      </c>
      <c r="C474" s="64" t="s">
        <v>100</v>
      </c>
      <c r="D474" s="59" t="s">
        <v>88</v>
      </c>
      <c r="E474" s="58">
        <v>1</v>
      </c>
      <c r="F474" s="108">
        <v>7</v>
      </c>
      <c r="G474" s="108" t="s">
        <v>259</v>
      </c>
      <c r="H474" s="108">
        <v>1</v>
      </c>
      <c r="I474" s="58">
        <v>3.9829999999999997E-2</v>
      </c>
      <c r="J474" s="58">
        <v>3.7830000000000003E-2</v>
      </c>
      <c r="K474" s="58">
        <f>J474/0.0019</f>
        <v>19.910526315789475</v>
      </c>
      <c r="L474" s="58">
        <v>0.5</v>
      </c>
      <c r="M474" s="60">
        <v>22.10924</v>
      </c>
      <c r="N474" s="60">
        <v>82.972892000000002</v>
      </c>
      <c r="O474" s="58">
        <v>1</v>
      </c>
    </row>
    <row r="475" spans="2:15" ht="15">
      <c r="B475" s="58">
        <v>399</v>
      </c>
      <c r="C475" s="64" t="s">
        <v>100</v>
      </c>
      <c r="D475" s="59" t="s">
        <v>88</v>
      </c>
      <c r="E475" s="58">
        <v>1</v>
      </c>
      <c r="F475" s="108">
        <v>7</v>
      </c>
      <c r="G475" s="108" t="s">
        <v>259</v>
      </c>
      <c r="H475" s="108">
        <v>1</v>
      </c>
      <c r="I475" s="58">
        <v>3.9829999999999997E-2</v>
      </c>
      <c r="J475" s="58">
        <v>3.7830000000000003E-2</v>
      </c>
      <c r="K475" s="58">
        <f>J475/0.0019</f>
        <v>19.910526315789475</v>
      </c>
      <c r="L475" s="58">
        <v>0.5</v>
      </c>
      <c r="M475" s="60">
        <v>22.108433999999999</v>
      </c>
      <c r="N475" s="60">
        <v>82.972273999999999</v>
      </c>
      <c r="O475" s="58">
        <v>1</v>
      </c>
    </row>
    <row r="476" spans="2:15" ht="15">
      <c r="B476" s="58">
        <v>400</v>
      </c>
      <c r="C476" s="64" t="s">
        <v>100</v>
      </c>
      <c r="D476" s="59" t="s">
        <v>88</v>
      </c>
      <c r="E476" s="58">
        <v>1</v>
      </c>
      <c r="F476" s="108">
        <v>7</v>
      </c>
      <c r="G476" s="108" t="s">
        <v>259</v>
      </c>
      <c r="H476" s="108">
        <v>1</v>
      </c>
      <c r="I476" s="58">
        <v>3.9829999999999997E-2</v>
      </c>
      <c r="J476" s="58">
        <v>3.7830000000000003E-2</v>
      </c>
      <c r="K476" s="58">
        <f>J476/0.0019</f>
        <v>19.910526315789475</v>
      </c>
      <c r="L476" s="58">
        <v>0.5</v>
      </c>
      <c r="M476" s="60">
        <v>22.110906</v>
      </c>
      <c r="N476" s="60">
        <v>82.975014999999999</v>
      </c>
      <c r="O476" s="58">
        <v>1</v>
      </c>
    </row>
    <row r="477" spans="2:15" ht="15">
      <c r="B477" s="58">
        <v>401</v>
      </c>
      <c r="C477" s="64" t="s">
        <v>100</v>
      </c>
      <c r="D477" s="59" t="s">
        <v>88</v>
      </c>
      <c r="E477" s="58">
        <v>1</v>
      </c>
      <c r="F477" s="108">
        <v>7</v>
      </c>
      <c r="G477" s="108" t="s">
        <v>259</v>
      </c>
      <c r="H477" s="108">
        <v>1</v>
      </c>
      <c r="I477" s="58">
        <v>3.9829999999999997E-2</v>
      </c>
      <c r="J477" s="58">
        <v>3.7830000000000003E-2</v>
      </c>
      <c r="K477" s="58">
        <f>J477/0.0019</f>
        <v>19.910526315789475</v>
      </c>
      <c r="L477" s="58">
        <v>0.5</v>
      </c>
      <c r="M477" s="60">
        <v>22.111350000000002</v>
      </c>
      <c r="N477" s="60">
        <v>82.975403999999997</v>
      </c>
      <c r="O477" s="58">
        <v>1</v>
      </c>
    </row>
    <row r="478" spans="2:15" ht="15">
      <c r="B478" s="58">
        <v>402</v>
      </c>
      <c r="C478" s="64" t="s">
        <v>100</v>
      </c>
      <c r="D478" s="59" t="s">
        <v>88</v>
      </c>
      <c r="E478" s="58">
        <v>1</v>
      </c>
      <c r="F478" s="108">
        <v>7</v>
      </c>
      <c r="G478" s="108" t="s">
        <v>259</v>
      </c>
      <c r="H478" s="108">
        <v>1</v>
      </c>
      <c r="I478" s="58">
        <v>3.9829999999999997E-2</v>
      </c>
      <c r="J478" s="58">
        <v>3.7830000000000003E-2</v>
      </c>
      <c r="K478" s="58">
        <f>J478/0.0019</f>
        <v>19.910526315789475</v>
      </c>
      <c r="L478" s="58">
        <v>0.5</v>
      </c>
      <c r="M478" s="60">
        <v>22.108528</v>
      </c>
      <c r="N478" s="60">
        <v>82.972353999999996</v>
      </c>
      <c r="O478" s="58">
        <v>1</v>
      </c>
    </row>
    <row r="479" spans="2:15" ht="15">
      <c r="B479" s="58">
        <v>403</v>
      </c>
      <c r="C479" s="64" t="s">
        <v>100</v>
      </c>
      <c r="D479" s="59" t="s">
        <v>88</v>
      </c>
      <c r="E479" s="58">
        <v>1</v>
      </c>
      <c r="F479" s="108">
        <v>7</v>
      </c>
      <c r="G479" s="108" t="s">
        <v>259</v>
      </c>
      <c r="H479" s="108">
        <v>1</v>
      </c>
      <c r="I479" s="58">
        <v>3.9829999999999997E-2</v>
      </c>
      <c r="J479" s="58">
        <v>3.7830000000000003E-2</v>
      </c>
      <c r="K479" s="58">
        <f>J479/0.0019</f>
        <v>19.910526315789475</v>
      </c>
      <c r="L479" s="58">
        <v>0.5</v>
      </c>
      <c r="M479" s="60">
        <v>22.109777999999999</v>
      </c>
      <c r="N479" s="60">
        <v>82.974960999999993</v>
      </c>
      <c r="O479" s="58">
        <v>1</v>
      </c>
    </row>
    <row r="480" spans="2:15" ht="15">
      <c r="B480" s="58">
        <v>404</v>
      </c>
      <c r="C480" s="64" t="s">
        <v>100</v>
      </c>
      <c r="D480" s="59" t="s">
        <v>88</v>
      </c>
      <c r="E480" s="58">
        <v>1</v>
      </c>
      <c r="F480" s="108">
        <v>7</v>
      </c>
      <c r="G480" s="108" t="s">
        <v>259</v>
      </c>
      <c r="H480" s="108">
        <v>1</v>
      </c>
      <c r="I480" s="58">
        <v>3.9829999999999997E-2</v>
      </c>
      <c r="J480" s="58">
        <v>3.7830000000000003E-2</v>
      </c>
      <c r="K480" s="58">
        <f>J480/0.0019</f>
        <v>19.910526315789475</v>
      </c>
      <c r="L480" s="58">
        <v>0.5</v>
      </c>
      <c r="M480" s="60">
        <v>22.108689999999999</v>
      </c>
      <c r="N480" s="60">
        <v>82.972610000000003</v>
      </c>
      <c r="O480" s="58">
        <v>1</v>
      </c>
    </row>
    <row r="481" spans="2:15" ht="15">
      <c r="B481" s="58">
        <v>405</v>
      </c>
      <c r="C481" s="64" t="s">
        <v>100</v>
      </c>
      <c r="D481" s="59" t="s">
        <v>88</v>
      </c>
      <c r="E481" s="58">
        <v>1</v>
      </c>
      <c r="F481" s="108">
        <v>7</v>
      </c>
      <c r="G481" s="108" t="s">
        <v>259</v>
      </c>
      <c r="H481" s="108">
        <v>1</v>
      </c>
      <c r="I481" s="58">
        <v>3.9829999999999997E-2</v>
      </c>
      <c r="J481" s="58">
        <v>3.7830000000000003E-2</v>
      </c>
      <c r="K481" s="58">
        <f>J481/0.0019</f>
        <v>19.910526315789475</v>
      </c>
      <c r="L481" s="58">
        <v>0.5</v>
      </c>
      <c r="M481" s="60">
        <v>22.110717999999999</v>
      </c>
      <c r="N481" s="60">
        <v>82.974436999999995</v>
      </c>
      <c r="O481" s="58">
        <v>1</v>
      </c>
    </row>
    <row r="482" spans="2:15" ht="15">
      <c r="B482" s="58">
        <v>406</v>
      </c>
      <c r="C482" s="64" t="s">
        <v>100</v>
      </c>
      <c r="D482" s="59" t="s">
        <v>88</v>
      </c>
      <c r="E482" s="58">
        <v>1</v>
      </c>
      <c r="F482" s="108">
        <v>7</v>
      </c>
      <c r="G482" s="108" t="s">
        <v>259</v>
      </c>
      <c r="H482" s="108">
        <v>1</v>
      </c>
      <c r="I482" s="58">
        <v>3.9829999999999997E-2</v>
      </c>
      <c r="J482" s="58">
        <v>3.7830000000000003E-2</v>
      </c>
      <c r="K482" s="58">
        <f>J482/0.0019</f>
        <v>19.910526315789475</v>
      </c>
      <c r="L482" s="58">
        <v>0.5</v>
      </c>
      <c r="M482" s="60">
        <v>22.111053999999999</v>
      </c>
      <c r="N482" s="60">
        <v>82.97578</v>
      </c>
      <c r="O482" s="58">
        <v>1</v>
      </c>
    </row>
    <row r="483" spans="2:15" ht="15">
      <c r="B483" s="58">
        <v>407</v>
      </c>
      <c r="C483" s="64" t="s">
        <v>100</v>
      </c>
      <c r="D483" s="59" t="s">
        <v>88</v>
      </c>
      <c r="E483" s="58">
        <v>1</v>
      </c>
      <c r="F483" s="108">
        <v>7</v>
      </c>
      <c r="G483" s="108" t="s">
        <v>259</v>
      </c>
      <c r="H483" s="108">
        <v>1</v>
      </c>
      <c r="I483" s="58">
        <v>3.9829999999999997E-2</v>
      </c>
      <c r="J483" s="58">
        <v>3.7830000000000003E-2</v>
      </c>
      <c r="K483" s="58">
        <f>J483/0.0019</f>
        <v>19.910526315789475</v>
      </c>
      <c r="L483" s="58">
        <v>0.5</v>
      </c>
      <c r="M483" s="60">
        <v>22.109763999999998</v>
      </c>
      <c r="N483" s="60">
        <v>82.973710999999994</v>
      </c>
      <c r="O483" s="58">
        <v>1</v>
      </c>
    </row>
    <row r="484" spans="2:15" ht="15">
      <c r="B484" s="58">
        <v>408</v>
      </c>
      <c r="C484" s="64" t="s">
        <v>100</v>
      </c>
      <c r="D484" s="59" t="s">
        <v>88</v>
      </c>
      <c r="E484" s="58">
        <v>1</v>
      </c>
      <c r="F484" s="108">
        <v>7</v>
      </c>
      <c r="G484" s="108" t="s">
        <v>259</v>
      </c>
      <c r="H484" s="108">
        <v>1</v>
      </c>
      <c r="I484" s="58">
        <v>3.9829999999999997E-2</v>
      </c>
      <c r="J484" s="58">
        <v>3.7830000000000003E-2</v>
      </c>
      <c r="K484" s="58">
        <f>J484/0.0019</f>
        <v>19.910526315789475</v>
      </c>
      <c r="L484" s="58">
        <v>0.5</v>
      </c>
      <c r="M484" s="60">
        <v>22.110690999999999</v>
      </c>
      <c r="N484" s="60">
        <v>82.976398000000003</v>
      </c>
      <c r="O484" s="58">
        <v>1</v>
      </c>
    </row>
    <row r="485" spans="2:15" ht="15">
      <c r="B485" s="58">
        <v>409</v>
      </c>
      <c r="C485" s="64" t="s">
        <v>100</v>
      </c>
      <c r="D485" s="59" t="s">
        <v>88</v>
      </c>
      <c r="E485" s="58">
        <v>1</v>
      </c>
      <c r="F485" s="108">
        <v>7</v>
      </c>
      <c r="G485" s="108" t="s">
        <v>259</v>
      </c>
      <c r="H485" s="108">
        <v>1</v>
      </c>
      <c r="I485" s="58">
        <v>3.9829999999999997E-2</v>
      </c>
      <c r="J485" s="58">
        <v>3.7830000000000003E-2</v>
      </c>
      <c r="K485" s="58">
        <f>J485/0.0019</f>
        <v>19.910526315789475</v>
      </c>
      <c r="L485" s="58">
        <v>0.5</v>
      </c>
      <c r="M485" s="60">
        <v>22.108554999999999</v>
      </c>
      <c r="N485" s="60">
        <v>82.972233000000003</v>
      </c>
      <c r="O485" s="58">
        <v>1</v>
      </c>
    </row>
    <row r="486" spans="2:15" ht="15">
      <c r="B486" s="58">
        <v>410</v>
      </c>
      <c r="C486" s="64" t="s">
        <v>100</v>
      </c>
      <c r="D486" s="59" t="s">
        <v>88</v>
      </c>
      <c r="E486" s="58">
        <v>1</v>
      </c>
      <c r="F486" s="108">
        <v>7</v>
      </c>
      <c r="G486" s="108" t="s">
        <v>259</v>
      </c>
      <c r="H486" s="108">
        <v>1</v>
      </c>
      <c r="I486" s="58">
        <v>3.9829999999999997E-2</v>
      </c>
      <c r="J486" s="58">
        <v>3.7830000000000003E-2</v>
      </c>
      <c r="K486" s="58">
        <f>J486/0.0019</f>
        <v>19.910526315789475</v>
      </c>
      <c r="L486" s="58">
        <v>0.5</v>
      </c>
      <c r="M486" s="60">
        <v>22.111053999999999</v>
      </c>
      <c r="N486" s="60">
        <v>82.975954999999999</v>
      </c>
      <c r="O486" s="58">
        <v>1</v>
      </c>
    </row>
    <row r="487" spans="2:15" ht="15">
      <c r="B487" s="58">
        <v>411</v>
      </c>
      <c r="C487" s="64" t="s">
        <v>100</v>
      </c>
      <c r="D487" s="59" t="s">
        <v>88</v>
      </c>
      <c r="E487" s="58">
        <v>1</v>
      </c>
      <c r="F487" s="108">
        <v>7</v>
      </c>
      <c r="G487" s="108" t="s">
        <v>259</v>
      </c>
      <c r="H487" s="108">
        <v>1</v>
      </c>
      <c r="I487" s="58">
        <v>3.9829999999999997E-2</v>
      </c>
      <c r="J487" s="58">
        <v>3.7830000000000003E-2</v>
      </c>
      <c r="K487" s="58">
        <f>J487/0.0019</f>
        <v>19.910526315789475</v>
      </c>
      <c r="L487" s="58">
        <v>0.5</v>
      </c>
      <c r="M487" s="60">
        <v>22.108072</v>
      </c>
      <c r="N487" s="60">
        <v>82.971964999999997</v>
      </c>
      <c r="O487" s="58">
        <v>1</v>
      </c>
    </row>
    <row r="488" spans="2:15" ht="15">
      <c r="B488" s="58">
        <v>412</v>
      </c>
      <c r="C488" s="64" t="s">
        <v>100</v>
      </c>
      <c r="D488" s="59" t="s">
        <v>88</v>
      </c>
      <c r="E488" s="58">
        <v>1</v>
      </c>
      <c r="F488" s="108">
        <v>7</v>
      </c>
      <c r="G488" s="108" t="s">
        <v>259</v>
      </c>
      <c r="H488" s="108">
        <v>1</v>
      </c>
      <c r="I488" s="58">
        <v>3.9829999999999997E-2</v>
      </c>
      <c r="J488" s="58">
        <v>3.7830000000000003E-2</v>
      </c>
      <c r="K488" s="58">
        <f>J488/0.0019</f>
        <v>19.910526315789475</v>
      </c>
      <c r="L488" s="58">
        <v>0.5</v>
      </c>
      <c r="M488" s="60">
        <v>22.106176999999999</v>
      </c>
      <c r="N488" s="60">
        <v>82.972166000000001</v>
      </c>
      <c r="O488" s="58">
        <v>1</v>
      </c>
    </row>
    <row r="489" spans="2:15" ht="15">
      <c r="B489" s="58">
        <v>413</v>
      </c>
      <c r="C489" s="64" t="s">
        <v>100</v>
      </c>
      <c r="D489" s="59" t="s">
        <v>88</v>
      </c>
      <c r="E489" s="58">
        <v>1</v>
      </c>
      <c r="F489" s="108">
        <v>7</v>
      </c>
      <c r="G489" s="108" t="s">
        <v>259</v>
      </c>
      <c r="H489" s="108">
        <v>1</v>
      </c>
      <c r="I489" s="58">
        <v>3.9829999999999997E-2</v>
      </c>
      <c r="J489" s="58">
        <v>3.7830000000000003E-2</v>
      </c>
      <c r="K489" s="58">
        <f>J489/0.0019</f>
        <v>19.910526315789475</v>
      </c>
      <c r="L489" s="58">
        <v>0.5</v>
      </c>
      <c r="M489" s="60">
        <v>22.110704999999999</v>
      </c>
      <c r="N489" s="60">
        <v>82.976209999999995</v>
      </c>
      <c r="O489" s="58">
        <v>1</v>
      </c>
    </row>
    <row r="490" spans="2:15" ht="15">
      <c r="B490" s="58">
        <v>414</v>
      </c>
      <c r="C490" s="64" t="s">
        <v>100</v>
      </c>
      <c r="D490" s="59" t="s">
        <v>88</v>
      </c>
      <c r="E490" s="58">
        <v>1</v>
      </c>
      <c r="F490" s="108">
        <v>7</v>
      </c>
      <c r="G490" s="108" t="s">
        <v>259</v>
      </c>
      <c r="H490" s="108">
        <v>1</v>
      </c>
      <c r="I490" s="58">
        <v>3.9829999999999997E-2</v>
      </c>
      <c r="J490" s="58">
        <v>3.7830000000000003E-2</v>
      </c>
      <c r="K490" s="58">
        <f>J490/0.0019</f>
        <v>19.910526315789475</v>
      </c>
      <c r="L490" s="58">
        <v>0.5</v>
      </c>
      <c r="M490" s="60">
        <v>22.106365</v>
      </c>
      <c r="N490" s="60">
        <v>82.972797999999997</v>
      </c>
      <c r="O490" s="58">
        <v>1</v>
      </c>
    </row>
    <row r="491" spans="2:15" ht="15">
      <c r="B491" s="58">
        <v>415</v>
      </c>
      <c r="C491" s="64" t="s">
        <v>100</v>
      </c>
      <c r="D491" s="59" t="s">
        <v>88</v>
      </c>
      <c r="E491" s="58">
        <v>1</v>
      </c>
      <c r="F491" s="108">
        <v>7</v>
      </c>
      <c r="G491" s="108" t="s">
        <v>259</v>
      </c>
      <c r="H491" s="108">
        <v>1</v>
      </c>
      <c r="I491" s="58">
        <v>3.9829999999999997E-2</v>
      </c>
      <c r="J491" s="58">
        <v>3.7830000000000003E-2</v>
      </c>
      <c r="K491" s="58">
        <f>J491/0.0019</f>
        <v>19.910526315789475</v>
      </c>
      <c r="L491" s="58">
        <v>0.5</v>
      </c>
      <c r="M491" s="60">
        <v>22.111242000000001</v>
      </c>
      <c r="N491" s="60">
        <v>82.975351000000003</v>
      </c>
      <c r="O491" s="58">
        <v>1</v>
      </c>
    </row>
    <row r="492" spans="2:15" ht="15">
      <c r="B492" s="58">
        <v>416</v>
      </c>
      <c r="C492" s="64" t="s">
        <v>100</v>
      </c>
      <c r="D492" s="59" t="s">
        <v>88</v>
      </c>
      <c r="E492" s="58">
        <v>1</v>
      </c>
      <c r="F492" s="108">
        <v>7</v>
      </c>
      <c r="G492" s="108" t="s">
        <v>259</v>
      </c>
      <c r="H492" s="108">
        <v>1</v>
      </c>
      <c r="I492" s="58">
        <v>3.9829999999999997E-2</v>
      </c>
      <c r="J492" s="58">
        <v>3.7830000000000003E-2</v>
      </c>
      <c r="K492" s="58">
        <f>J492/0.0019</f>
        <v>19.910526315789475</v>
      </c>
      <c r="L492" s="58">
        <v>0.5</v>
      </c>
      <c r="M492" s="60">
        <v>22.111162</v>
      </c>
      <c r="N492" s="60">
        <v>82.974852999999996</v>
      </c>
      <c r="O492" s="58">
        <v>1</v>
      </c>
    </row>
    <row r="493" spans="2:15" ht="15">
      <c r="B493" s="58">
        <v>417</v>
      </c>
      <c r="C493" s="64" t="s">
        <v>100</v>
      </c>
      <c r="D493" s="59" t="s">
        <v>88</v>
      </c>
      <c r="E493" s="58">
        <v>1</v>
      </c>
      <c r="F493" s="108">
        <v>7</v>
      </c>
      <c r="G493" s="108" t="s">
        <v>259</v>
      </c>
      <c r="H493" s="108">
        <v>1</v>
      </c>
      <c r="I493" s="58">
        <v>3.9829999999999997E-2</v>
      </c>
      <c r="J493" s="58">
        <v>3.7830000000000003E-2</v>
      </c>
      <c r="K493" s="58">
        <f>J493/0.0019</f>
        <v>19.910526315789475</v>
      </c>
      <c r="L493" s="58">
        <v>0.5</v>
      </c>
      <c r="M493" s="60">
        <v>22.109065999999999</v>
      </c>
      <c r="N493" s="60">
        <v>82.973832000000002</v>
      </c>
      <c r="O493" s="58">
        <v>1</v>
      </c>
    </row>
    <row r="494" spans="2:15" ht="15">
      <c r="B494" s="58">
        <v>418</v>
      </c>
      <c r="C494" s="64" t="s">
        <v>100</v>
      </c>
      <c r="D494" s="59" t="s">
        <v>88</v>
      </c>
      <c r="E494" s="58">
        <v>1</v>
      </c>
      <c r="F494" s="108">
        <v>7</v>
      </c>
      <c r="G494" s="108" t="s">
        <v>259</v>
      </c>
      <c r="H494" s="108">
        <v>1</v>
      </c>
      <c r="I494" s="58">
        <v>3.9829999999999997E-2</v>
      </c>
      <c r="J494" s="58">
        <v>3.7830000000000003E-2</v>
      </c>
      <c r="K494" s="58">
        <f>J494/0.0019</f>
        <v>19.910526315789475</v>
      </c>
      <c r="L494" s="58">
        <v>0.5</v>
      </c>
      <c r="M494" s="60">
        <v>22.111014000000001</v>
      </c>
      <c r="N494" s="60">
        <v>82.975900999999993</v>
      </c>
      <c r="O494" s="58">
        <v>1</v>
      </c>
    </row>
    <row r="495" spans="2:15" ht="15">
      <c r="B495" s="58">
        <v>419</v>
      </c>
      <c r="C495" s="64" t="s">
        <v>100</v>
      </c>
      <c r="D495" s="59" t="s">
        <v>88</v>
      </c>
      <c r="E495" s="58">
        <v>1</v>
      </c>
      <c r="F495" s="108">
        <v>7</v>
      </c>
      <c r="G495" s="108" t="s">
        <v>259</v>
      </c>
      <c r="H495" s="108">
        <v>1</v>
      </c>
      <c r="I495" s="58">
        <v>3.9829999999999997E-2</v>
      </c>
      <c r="J495" s="58">
        <v>3.7830000000000003E-2</v>
      </c>
      <c r="K495" s="58">
        <f>J495/0.0019</f>
        <v>19.910526315789475</v>
      </c>
      <c r="L495" s="58">
        <v>0.5</v>
      </c>
      <c r="M495" s="60">
        <v>22.110019999999999</v>
      </c>
      <c r="N495" s="60">
        <v>82.974894000000006</v>
      </c>
      <c r="O495" s="58">
        <v>1</v>
      </c>
    </row>
    <row r="496" spans="2:15" ht="15">
      <c r="B496" s="58">
        <v>420</v>
      </c>
      <c r="C496" s="64" t="s">
        <v>100</v>
      </c>
      <c r="D496" s="59" t="s">
        <v>88</v>
      </c>
      <c r="E496" s="58">
        <v>1</v>
      </c>
      <c r="F496" s="108">
        <v>7</v>
      </c>
      <c r="G496" s="108" t="s">
        <v>259</v>
      </c>
      <c r="H496" s="108">
        <v>1</v>
      </c>
      <c r="I496" s="58">
        <v>3.9829999999999997E-2</v>
      </c>
      <c r="J496" s="58">
        <v>3.7830000000000003E-2</v>
      </c>
      <c r="K496" s="58">
        <f>J496/0.0019</f>
        <v>19.910526315789475</v>
      </c>
      <c r="L496" s="58">
        <v>0.5</v>
      </c>
      <c r="M496" s="60">
        <v>22.1083</v>
      </c>
      <c r="N496" s="60">
        <v>82.972286999999994</v>
      </c>
      <c r="O496" s="58">
        <v>1</v>
      </c>
    </row>
    <row r="497" spans="2:15" ht="15">
      <c r="B497" s="58">
        <v>421</v>
      </c>
      <c r="C497" s="64" t="s">
        <v>100</v>
      </c>
      <c r="D497" s="59" t="s">
        <v>88</v>
      </c>
      <c r="E497" s="58">
        <v>1</v>
      </c>
      <c r="F497" s="108">
        <v>7</v>
      </c>
      <c r="G497" s="108" t="s">
        <v>259</v>
      </c>
      <c r="H497" s="108">
        <v>1</v>
      </c>
      <c r="I497" s="58">
        <v>3.9829999999999997E-2</v>
      </c>
      <c r="J497" s="58">
        <v>3.7830000000000003E-2</v>
      </c>
      <c r="K497" s="58">
        <f>J497/0.0019</f>
        <v>19.910526315789475</v>
      </c>
      <c r="L497" s="58">
        <v>0.5</v>
      </c>
      <c r="M497" s="60">
        <v>22.108287000000001</v>
      </c>
      <c r="N497" s="60">
        <v>82.973241000000002</v>
      </c>
      <c r="O497" s="58">
        <v>1</v>
      </c>
    </row>
    <row r="498" spans="2:15" ht="15">
      <c r="B498" s="58">
        <v>422</v>
      </c>
      <c r="C498" s="64" t="s">
        <v>100</v>
      </c>
      <c r="D498" s="59" t="s">
        <v>88</v>
      </c>
      <c r="E498" s="58">
        <v>1</v>
      </c>
      <c r="F498" s="108">
        <v>7</v>
      </c>
      <c r="G498" s="108" t="s">
        <v>259</v>
      </c>
      <c r="H498" s="108">
        <v>1</v>
      </c>
      <c r="I498" s="58">
        <v>3.9829999999999997E-2</v>
      </c>
      <c r="J498" s="58">
        <v>3.7830000000000003E-2</v>
      </c>
      <c r="K498" s="58">
        <f>J498/0.0019</f>
        <v>19.910526315789475</v>
      </c>
      <c r="L498" s="58">
        <v>0.5</v>
      </c>
      <c r="M498" s="60">
        <v>22.111443999999999</v>
      </c>
      <c r="N498" s="60">
        <v>82.975551999999993</v>
      </c>
      <c r="O498" s="58">
        <v>1</v>
      </c>
    </row>
    <row r="499" spans="2:15" ht="15">
      <c r="B499" s="58">
        <v>423</v>
      </c>
      <c r="C499" s="64" t="s">
        <v>100</v>
      </c>
      <c r="D499" s="59" t="s">
        <v>88</v>
      </c>
      <c r="E499" s="58">
        <v>1</v>
      </c>
      <c r="F499" s="108">
        <v>7</v>
      </c>
      <c r="G499" s="108" t="s">
        <v>259</v>
      </c>
      <c r="H499" s="108">
        <v>1</v>
      </c>
      <c r="I499" s="58">
        <v>3.9829999999999997E-2</v>
      </c>
      <c r="J499" s="58">
        <v>3.7830000000000003E-2</v>
      </c>
      <c r="K499" s="58">
        <f>J499/0.0019</f>
        <v>19.910526315789475</v>
      </c>
      <c r="L499" s="58">
        <v>0.5</v>
      </c>
      <c r="M499" s="60">
        <v>22.110799</v>
      </c>
      <c r="N499" s="60">
        <v>82.976157000000001</v>
      </c>
      <c r="O499" s="58">
        <v>1</v>
      </c>
    </row>
    <row r="500" spans="2:15" ht="15">
      <c r="B500" s="58">
        <v>424</v>
      </c>
      <c r="C500" s="64" t="s">
        <v>100</v>
      </c>
      <c r="D500" s="59" t="s">
        <v>88</v>
      </c>
      <c r="E500" s="58">
        <v>1</v>
      </c>
      <c r="F500" s="108">
        <v>7</v>
      </c>
      <c r="G500" s="108" t="s">
        <v>259</v>
      </c>
      <c r="H500" s="108">
        <v>1</v>
      </c>
      <c r="I500" s="58">
        <v>3.9829999999999997E-2</v>
      </c>
      <c r="J500" s="58">
        <v>3.7830000000000003E-2</v>
      </c>
      <c r="K500" s="58">
        <f>J500/0.0019</f>
        <v>19.910526315789475</v>
      </c>
      <c r="L500" s="58">
        <v>0.5</v>
      </c>
      <c r="M500" s="60">
        <v>22.107842999999999</v>
      </c>
      <c r="N500" s="60">
        <v>82.973630999999997</v>
      </c>
      <c r="O500" s="58">
        <v>1</v>
      </c>
    </row>
    <row r="501" spans="2:15" ht="15">
      <c r="B501" s="58">
        <v>425</v>
      </c>
      <c r="C501" s="64" t="s">
        <v>100</v>
      </c>
      <c r="D501" s="59" t="s">
        <v>88</v>
      </c>
      <c r="E501" s="58">
        <v>1</v>
      </c>
      <c r="F501" s="108">
        <v>7</v>
      </c>
      <c r="G501" s="108" t="s">
        <v>259</v>
      </c>
      <c r="H501" s="108">
        <v>1</v>
      </c>
      <c r="I501" s="58">
        <v>3.9829999999999997E-2</v>
      </c>
      <c r="J501" s="58">
        <v>3.7830000000000003E-2</v>
      </c>
      <c r="K501" s="58">
        <f>J501/0.0019</f>
        <v>19.910526315789475</v>
      </c>
      <c r="L501" s="58">
        <v>0.5</v>
      </c>
      <c r="M501" s="60">
        <v>22.111094999999999</v>
      </c>
      <c r="N501" s="60">
        <v>82.975538999999998</v>
      </c>
      <c r="O501" s="58">
        <v>1</v>
      </c>
    </row>
    <row r="502" spans="2:15" ht="15">
      <c r="B502" s="58">
        <v>426</v>
      </c>
      <c r="C502" s="64" t="s">
        <v>100</v>
      </c>
      <c r="D502" s="59" t="s">
        <v>88</v>
      </c>
      <c r="E502" s="58">
        <v>1</v>
      </c>
      <c r="F502" s="108">
        <v>7</v>
      </c>
      <c r="G502" s="108" t="s">
        <v>259</v>
      </c>
      <c r="H502" s="108">
        <v>1</v>
      </c>
      <c r="I502" s="58">
        <v>3.9829999999999997E-2</v>
      </c>
      <c r="J502" s="58">
        <v>3.7830000000000003E-2</v>
      </c>
      <c r="K502" s="58">
        <f>J502/0.0019</f>
        <v>19.910526315789475</v>
      </c>
      <c r="L502" s="58">
        <v>0.5</v>
      </c>
      <c r="M502" s="60">
        <v>22.110610999999999</v>
      </c>
      <c r="N502" s="60">
        <v>82.976533000000003</v>
      </c>
      <c r="O502" s="58">
        <v>1</v>
      </c>
    </row>
    <row r="503" spans="2:15" ht="15">
      <c r="B503" s="58">
        <v>427</v>
      </c>
      <c r="C503" s="64" t="s">
        <v>100</v>
      </c>
      <c r="D503" s="59" t="s">
        <v>88</v>
      </c>
      <c r="E503" s="58">
        <v>1</v>
      </c>
      <c r="F503" s="108">
        <v>7</v>
      </c>
      <c r="G503" s="108" t="s">
        <v>259</v>
      </c>
      <c r="H503" s="108">
        <v>1</v>
      </c>
      <c r="I503" s="58">
        <v>3.9829999999999997E-2</v>
      </c>
      <c r="J503" s="58">
        <v>3.7830000000000003E-2</v>
      </c>
      <c r="K503" s="58">
        <f>J503/0.0019</f>
        <v>19.910526315789475</v>
      </c>
      <c r="L503" s="58">
        <v>0.5</v>
      </c>
      <c r="M503" s="60">
        <v>22.119720000000001</v>
      </c>
      <c r="N503" s="60">
        <v>82.967853000000005</v>
      </c>
      <c r="O503" s="58">
        <v>1</v>
      </c>
    </row>
    <row r="504" spans="2:15" ht="15">
      <c r="B504" s="58">
        <v>428</v>
      </c>
      <c r="C504" s="64" t="s">
        <v>100</v>
      </c>
      <c r="D504" s="59" t="s">
        <v>88</v>
      </c>
      <c r="E504" s="58">
        <v>1</v>
      </c>
      <c r="F504" s="108">
        <v>7</v>
      </c>
      <c r="G504" s="108" t="s">
        <v>259</v>
      </c>
      <c r="H504" s="108">
        <v>1</v>
      </c>
      <c r="I504" s="58">
        <v>3.9829999999999997E-2</v>
      </c>
      <c r="J504" s="58">
        <v>3.7830000000000003E-2</v>
      </c>
      <c r="K504" s="58">
        <f>J504/0.0019</f>
        <v>19.910526315789475</v>
      </c>
      <c r="L504" s="58">
        <v>0.5</v>
      </c>
      <c r="M504" s="60">
        <v>22.119195999999999</v>
      </c>
      <c r="N504" s="60">
        <v>82.967719000000002</v>
      </c>
      <c r="O504" s="58">
        <v>1</v>
      </c>
    </row>
    <row r="505" spans="2:15" ht="15">
      <c r="B505" s="58">
        <v>429</v>
      </c>
      <c r="C505" s="64" t="s">
        <v>100</v>
      </c>
      <c r="D505" s="59" t="s">
        <v>88</v>
      </c>
      <c r="E505" s="58">
        <v>1</v>
      </c>
      <c r="F505" s="108">
        <v>7</v>
      </c>
      <c r="G505" s="108" t="s">
        <v>259</v>
      </c>
      <c r="H505" s="108">
        <v>1</v>
      </c>
      <c r="I505" s="58">
        <v>3.9829999999999997E-2</v>
      </c>
      <c r="J505" s="58">
        <v>3.7830000000000003E-2</v>
      </c>
      <c r="K505" s="58">
        <f>J505/0.0019</f>
        <v>19.910526315789475</v>
      </c>
      <c r="L505" s="58">
        <v>0.5</v>
      </c>
      <c r="M505" s="60">
        <v>22.119337000000002</v>
      </c>
      <c r="N505" s="60">
        <v>82.970224999999999</v>
      </c>
      <c r="O505" s="58">
        <v>1</v>
      </c>
    </row>
    <row r="506" spans="2:15" ht="15">
      <c r="B506" s="58">
        <v>430</v>
      </c>
      <c r="C506" s="64" t="s">
        <v>100</v>
      </c>
      <c r="D506" s="59" t="s">
        <v>88</v>
      </c>
      <c r="E506" s="58">
        <v>1</v>
      </c>
      <c r="F506" s="108">
        <v>7</v>
      </c>
      <c r="G506" s="108" t="s">
        <v>259</v>
      </c>
      <c r="H506" s="108">
        <v>1</v>
      </c>
      <c r="I506" s="58">
        <v>3.9829999999999997E-2</v>
      </c>
      <c r="J506" s="58">
        <v>3.7830000000000003E-2</v>
      </c>
      <c r="K506" s="58">
        <f>J506/0.0019</f>
        <v>19.910526315789475</v>
      </c>
      <c r="L506" s="58">
        <v>0.5</v>
      </c>
      <c r="M506" s="60">
        <v>22.117235000000001</v>
      </c>
      <c r="N506" s="60">
        <v>82.968438000000006</v>
      </c>
      <c r="O506" s="58">
        <v>1</v>
      </c>
    </row>
    <row r="507" spans="2:15" ht="15">
      <c r="B507" s="58">
        <v>431</v>
      </c>
      <c r="C507" s="64" t="s">
        <v>100</v>
      </c>
      <c r="D507" s="59" t="s">
        <v>88</v>
      </c>
      <c r="E507" s="58">
        <v>1</v>
      </c>
      <c r="F507" s="108">
        <v>7</v>
      </c>
      <c r="G507" s="108" t="s">
        <v>259</v>
      </c>
      <c r="H507" s="108">
        <v>1</v>
      </c>
      <c r="I507" s="58">
        <v>3.9829999999999997E-2</v>
      </c>
      <c r="J507" s="58">
        <v>3.7830000000000003E-2</v>
      </c>
      <c r="K507" s="58">
        <f>J507/0.0019</f>
        <v>19.910526315789475</v>
      </c>
      <c r="L507" s="58">
        <v>0.5</v>
      </c>
      <c r="M507" s="60">
        <v>22.119800999999999</v>
      </c>
      <c r="N507" s="60">
        <v>82.970641000000001</v>
      </c>
      <c r="O507" s="58">
        <v>1</v>
      </c>
    </row>
    <row r="508" spans="2:15" ht="15">
      <c r="B508" s="58">
        <v>432</v>
      </c>
      <c r="C508" s="64" t="s">
        <v>100</v>
      </c>
      <c r="D508" s="59" t="s">
        <v>88</v>
      </c>
      <c r="E508" s="58">
        <v>1</v>
      </c>
      <c r="F508" s="108">
        <v>7</v>
      </c>
      <c r="G508" s="108" t="s">
        <v>259</v>
      </c>
      <c r="H508" s="108">
        <v>1</v>
      </c>
      <c r="I508" s="58">
        <v>3.9829999999999997E-2</v>
      </c>
      <c r="J508" s="58">
        <v>3.7830000000000003E-2</v>
      </c>
      <c r="K508" s="58">
        <f>J508/0.0019</f>
        <v>19.910526315789475</v>
      </c>
      <c r="L508" s="58">
        <v>0.5</v>
      </c>
      <c r="M508" s="60">
        <v>22.116448999999999</v>
      </c>
      <c r="N508" s="60">
        <v>82.967793</v>
      </c>
      <c r="O508" s="58">
        <v>1</v>
      </c>
    </row>
    <row r="509" spans="2:15" ht="15">
      <c r="B509" s="58">
        <v>433</v>
      </c>
      <c r="C509" s="64" t="s">
        <v>100</v>
      </c>
      <c r="D509" s="59" t="s">
        <v>88</v>
      </c>
      <c r="E509" s="58">
        <v>1</v>
      </c>
      <c r="F509" s="108">
        <v>7</v>
      </c>
      <c r="G509" s="108" t="s">
        <v>259</v>
      </c>
      <c r="H509" s="108">
        <v>1</v>
      </c>
      <c r="I509" s="58">
        <v>3.9829999999999997E-2</v>
      </c>
      <c r="J509" s="58">
        <v>3.7830000000000003E-2</v>
      </c>
      <c r="K509" s="58">
        <f>J509/0.0019</f>
        <v>19.910526315789475</v>
      </c>
      <c r="L509" s="58">
        <v>0.5</v>
      </c>
      <c r="M509" s="60">
        <v>22.119592999999998</v>
      </c>
      <c r="N509" s="60">
        <v>82.970231999999996</v>
      </c>
      <c r="O509" s="58">
        <v>1</v>
      </c>
    </row>
    <row r="510" spans="2:15" ht="15">
      <c r="B510" s="58">
        <v>434</v>
      </c>
      <c r="C510" s="64" t="s">
        <v>100</v>
      </c>
      <c r="D510" s="59" t="s">
        <v>88</v>
      </c>
      <c r="E510" s="58">
        <v>1</v>
      </c>
      <c r="F510" s="108">
        <v>7</v>
      </c>
      <c r="G510" s="108" t="s">
        <v>259</v>
      </c>
      <c r="H510" s="108">
        <v>1</v>
      </c>
      <c r="I510" s="58">
        <v>3.9829999999999997E-2</v>
      </c>
      <c r="J510" s="58">
        <v>3.7830000000000003E-2</v>
      </c>
      <c r="K510" s="58">
        <f>J510/0.0019</f>
        <v>19.910526315789475</v>
      </c>
      <c r="L510" s="58">
        <v>0.5</v>
      </c>
      <c r="M510" s="60">
        <v>22.117597</v>
      </c>
      <c r="N510" s="60">
        <v>82.968472000000006</v>
      </c>
      <c r="O510" s="58">
        <v>1</v>
      </c>
    </row>
    <row r="511" spans="2:15" ht="15">
      <c r="B511" s="58">
        <v>435</v>
      </c>
      <c r="C511" s="64" t="s">
        <v>100</v>
      </c>
      <c r="D511" s="59" t="s">
        <v>88</v>
      </c>
      <c r="E511" s="58">
        <v>1</v>
      </c>
      <c r="F511" s="108">
        <v>7</v>
      </c>
      <c r="G511" s="108" t="s">
        <v>259</v>
      </c>
      <c r="H511" s="108">
        <v>1</v>
      </c>
      <c r="I511" s="58">
        <v>3.9829999999999997E-2</v>
      </c>
      <c r="J511" s="58">
        <v>3.7830000000000003E-2</v>
      </c>
      <c r="K511" s="58">
        <f>J511/0.0019</f>
        <v>19.910526315789475</v>
      </c>
      <c r="L511" s="58">
        <v>0.5</v>
      </c>
      <c r="M511" s="60">
        <v>22.118894000000001</v>
      </c>
      <c r="N511" s="60">
        <v>82.969667000000001</v>
      </c>
      <c r="O511" s="58">
        <v>1</v>
      </c>
    </row>
    <row r="512" spans="2:15" ht="15">
      <c r="B512" s="58">
        <v>436</v>
      </c>
      <c r="C512" s="64" t="s">
        <v>100</v>
      </c>
      <c r="D512" s="59" t="s">
        <v>88</v>
      </c>
      <c r="E512" s="58">
        <v>1</v>
      </c>
      <c r="F512" s="108">
        <v>7</v>
      </c>
      <c r="G512" s="108" t="s">
        <v>259</v>
      </c>
      <c r="H512" s="108">
        <v>1</v>
      </c>
      <c r="I512" s="58">
        <v>3.9829999999999997E-2</v>
      </c>
      <c r="J512" s="58">
        <v>3.7830000000000003E-2</v>
      </c>
      <c r="K512" s="58">
        <f>J512/0.0019</f>
        <v>19.910526315789475</v>
      </c>
      <c r="L512" s="58">
        <v>0.5</v>
      </c>
      <c r="M512" s="60">
        <v>22.119774</v>
      </c>
      <c r="N512" s="60">
        <v>82.970971000000006</v>
      </c>
      <c r="O512" s="58">
        <v>1</v>
      </c>
    </row>
    <row r="513" spans="3:15">
      <c r="C513" s="111"/>
      <c r="D513" s="111" t="s">
        <v>262</v>
      </c>
      <c r="E513" s="112"/>
      <c r="F513" s="112"/>
      <c r="G513" s="112"/>
      <c r="H513" s="112"/>
      <c r="I513" s="113">
        <f>SUM(I77:I512)</f>
        <v>315.79151999999783</v>
      </c>
      <c r="J513" s="113">
        <f t="shared" ref="J513:O513" si="105">SUM(J77:J512)</f>
        <v>202.3001189000008</v>
      </c>
      <c r="K513" s="113">
        <f t="shared" si="105"/>
        <v>106473.74678947331</v>
      </c>
      <c r="L513" s="113">
        <f t="shared" si="105"/>
        <v>489.9319999999999</v>
      </c>
      <c r="M513" s="113">
        <f t="shared" si="105"/>
        <v>9646.3396770000036</v>
      </c>
      <c r="N513" s="113">
        <f t="shared" si="105"/>
        <v>36170.655777000022</v>
      </c>
      <c r="O513" s="113">
        <f t="shared" si="105"/>
        <v>449</v>
      </c>
    </row>
  </sheetData>
  <autoFilter ref="B75:S513"/>
  <mergeCells count="20">
    <mergeCell ref="M74:M75"/>
    <mergeCell ref="N74:N75"/>
    <mergeCell ref="O74:O75"/>
    <mergeCell ref="B76:O76"/>
    <mergeCell ref="E8:K8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  <mergeCell ref="R7:S7"/>
    <mergeCell ref="B1:O1"/>
    <mergeCell ref="E3:L3"/>
    <mergeCell ref="E5:O5"/>
    <mergeCell ref="E6:K6"/>
    <mergeCell ref="E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e-DPR kewali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2021-02-06T08:59:42Z</dcterms:created>
  <dcterms:modified xsi:type="dcterms:W3CDTF">2021-02-16T02:13:06Z</dcterms:modified>
</cp:coreProperties>
</file>