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75" yWindow="600" windowWidth="20415" windowHeight="10920" activeTab="0"/>
  </bookViews>
  <sheets>
    <sheet name="Sheet1" sheetId="1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<sst xmlns="http://schemas.openxmlformats.org/spreadsheetml/2006/main" count="435" uniqueCount="237">
  <si>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</si>
  <si>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</si>
  <si>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</si>
  <si>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</si>
  <si>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</si>
  <si>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</si>
  <si>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</si>
  <si>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</si>
  <si>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</si>
  <si>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</si>
  <si>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</si>
  <si>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</si>
  <si>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</si>
  <si>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</si>
  <si>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</si>
  <si>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</si>
  <si>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</si>
  <si>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</si>
  <si>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</si>
  <si>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</si>
  <si>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</si>
  <si>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</si>
  <si>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</si>
  <si>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</si>
  <si>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</si>
  <si>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</si>
  <si>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</si>
  <si>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</si>
  <si>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</si>
  <si>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</si>
  <si>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</si>
  <si>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</si>
  <si>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</si>
  <si>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</si>
  <si>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</si>
  <si>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</si>
  <si>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</si>
  <si>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</si>
  <si>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</si>
  <si>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5000 m long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</si>
  <si>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</si>
  <si>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</si>
  <si>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</si>
  <si>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</si>
  <si>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</si>
  <si>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</si>
  <si>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</si>
  <si>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CHHATTISGARH District : DHAMTARI Block : MAGARLOD Panchayat : BIRJHULI</t>
  </si>
  <si>
    <t>As on 17-04-2020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</si>
  <si>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</si>
  <si>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</si>
  <si>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</si>
  <si>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</si>
  <si>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</si>
  <si>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</si>
  <si>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</si>
  <si>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</si>
  <si>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</si>
  <si>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</si>
  <si>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</si>
  <si>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</si>
  <si>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</si>
  <si>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</si>
  <si>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</si>
  <si>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</si>
  <si>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</si>
  <si>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</si>
  <si>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</si>
  <si>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</si>
  <si>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</si>
  <si>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</si>
  <si>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</si>
  <si>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</si>
  <si>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</si>
  <si>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</si>
  <si>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</si>
  <si>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</si>
  <si>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</si>
  <si>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</si>
  <si>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</si>
  <si>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</si>
  <si>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</si>
  <si>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</si>
  <si>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</si>
  <si>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</si>
  <si>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</si>
  <si>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</si>
  <si>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</si>
  <si>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</si>
  <si>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</si>
  <si>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</si>
  <si>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</si>
  <si>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</si>
  <si>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</si>
  <si>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</si>
  <si>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</si>
  <si>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</si>
  <si>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</si>
  <si>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</si>
  <si>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</si>
  <si>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</si>
  <si>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</si>
  <si>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</si>
  <si>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</si>
  <si>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</si>
  <si>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</si>
  <si>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</si>
  <si>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</si>
  <si>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</si>
  <si>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</si>
  <si>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</si>
  <si>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</si>
  <si>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</si>
  <si>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</si>
  <si>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</si>
  <si>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</si>
  <si>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 xml:space="preserve">Existing  Water sources/ Structures </t>
  </si>
  <si>
    <t>Kanker</t>
  </si>
  <si>
    <t>Bhanupratappur</t>
  </si>
  <si>
    <t>e DPR of Banskund GP, Kanker, Chhattisgarh</t>
  </si>
  <si>
    <t>Banskund</t>
  </si>
  <si>
    <t>Banskund, Banoli, Uper Tonka, Niche Tonka</t>
  </si>
  <si>
    <t>Chinar Nala</t>
  </si>
  <si>
    <t>Perennial</t>
  </si>
  <si>
    <t>4 nos</t>
  </si>
  <si>
    <t>S.N.</t>
  </si>
  <si>
    <t>Applicant Name/ Community work</t>
  </si>
  <si>
    <t>Type of Land</t>
  </si>
  <si>
    <t>Dimensions</t>
  </si>
  <si>
    <t>GPS COORDINATES</t>
  </si>
  <si>
    <t>Treated area (ha)</t>
  </si>
  <si>
    <t>Water conservation (ham)</t>
  </si>
  <si>
    <t>Length (m)</t>
  </si>
  <si>
    <t>Width (m)</t>
  </si>
  <si>
    <t>Depth (m)</t>
  </si>
  <si>
    <t>LAT</t>
  </si>
  <si>
    <t>LONG</t>
  </si>
  <si>
    <t>Upland</t>
  </si>
  <si>
    <t>Land Levelling</t>
  </si>
  <si>
    <t>2 acre</t>
  </si>
  <si>
    <t>Medium Upland</t>
  </si>
  <si>
    <t>1 acre</t>
  </si>
  <si>
    <t>Farm Pond</t>
  </si>
  <si>
    <t>Total</t>
  </si>
  <si>
    <t>Total Water Available (excluding losses)</t>
  </si>
  <si>
    <t>Water Fulfilled for use (in percentage)</t>
  </si>
  <si>
    <t>Father's Name</t>
  </si>
  <si>
    <t>सुखीराम</t>
  </si>
  <si>
    <t>सुमित्रा बाई</t>
  </si>
  <si>
    <t>रजेन सिंह</t>
  </si>
  <si>
    <t>सियाराम</t>
  </si>
  <si>
    <t>जगदीश</t>
  </si>
  <si>
    <t>कैलाश</t>
  </si>
  <si>
    <t>हिरोंदा</t>
  </si>
  <si>
    <t>मानसिंह</t>
  </si>
  <si>
    <t>अमरबती</t>
  </si>
  <si>
    <t>समारी बाई</t>
  </si>
  <si>
    <t>सुमित्रा</t>
  </si>
  <si>
    <t>छितायबाई</t>
  </si>
  <si>
    <t>बहदुर</t>
  </si>
  <si>
    <t>जयसिंह</t>
  </si>
  <si>
    <t>रामदयाल</t>
  </si>
  <si>
    <t>जैतराम</t>
  </si>
  <si>
    <t>मोहन</t>
  </si>
  <si>
    <t>सोनसाय</t>
  </si>
  <si>
    <t>बिसोन बाई</t>
  </si>
  <si>
    <t>शाम बाई</t>
  </si>
  <si>
    <t>लक्ष्मन</t>
  </si>
  <si>
    <t>जागेश्वर</t>
  </si>
  <si>
    <t>सोनूराम</t>
  </si>
  <si>
    <t>बनबासा</t>
  </si>
  <si>
    <t>उर्मिला</t>
  </si>
  <si>
    <t>कलीराम</t>
  </si>
  <si>
    <t>दुलार</t>
  </si>
  <si>
    <t>हलाल</t>
  </si>
  <si>
    <t>रामलाल</t>
  </si>
  <si>
    <t>सहदुर</t>
  </si>
  <si>
    <t>जगनाथ</t>
  </si>
  <si>
    <t>बोधन</t>
  </si>
  <si>
    <t>सोनसिंह</t>
  </si>
  <si>
    <t>चैतुराम</t>
  </si>
  <si>
    <t>करसाडू</t>
  </si>
  <si>
    <t>पल्टूराम</t>
  </si>
  <si>
    <t>हिरिया</t>
  </si>
  <si>
    <t>बुधराम</t>
  </si>
  <si>
    <t>रूपदेव</t>
  </si>
  <si>
    <t>टेटकु</t>
  </si>
  <si>
    <t>जंगेल</t>
  </si>
  <si>
    <t>सुखदेव</t>
  </si>
  <si>
    <t>गांडोराम</t>
  </si>
  <si>
    <t>प्रेमसिंह</t>
  </si>
  <si>
    <t>हलालू</t>
  </si>
  <si>
    <t>संकुर</t>
  </si>
  <si>
    <t>रोहीदास</t>
  </si>
  <si>
    <t>चिन्तु</t>
  </si>
  <si>
    <t> 20.222139</t>
  </si>
  <si>
    <t> 20.221254</t>
  </si>
  <si>
    <t> 20.220858</t>
  </si>
  <si>
    <t xml:space="preserve">बालसिंह </t>
  </si>
  <si>
    <t>धनाजी</t>
  </si>
  <si>
    <t>रामसाय</t>
  </si>
  <si>
    <t>शिवलाल</t>
  </si>
  <si>
    <t xml:space="preserve">झुनबत्ती </t>
  </si>
  <si>
    <t xml:space="preserve">सिंगारो </t>
  </si>
  <si>
    <t xml:space="preserve">अमृतलाल </t>
  </si>
  <si>
    <t xml:space="preserve">सनारो </t>
  </si>
  <si>
    <t xml:space="preserve">पिलाबाई </t>
  </si>
  <si>
    <t>जनतुराम</t>
  </si>
  <si>
    <t xml:space="preserve">मोडूराम </t>
  </si>
  <si>
    <t>सुंदरु</t>
  </si>
  <si>
    <t>सुकलू</t>
  </si>
  <si>
    <t xml:space="preserve">जैयलाल </t>
  </si>
  <si>
    <t xml:space="preserve">सुखदेव </t>
  </si>
  <si>
    <t xml:space="preserve">शंकर </t>
  </si>
  <si>
    <t xml:space="preserve">टेटकूराम </t>
  </si>
  <si>
    <t xml:space="preserve">मोहपाल </t>
  </si>
  <si>
    <t>राम</t>
  </si>
  <si>
    <t xml:space="preserve">सुखुराम </t>
  </si>
  <si>
    <t>अंकालो</t>
  </si>
  <si>
    <t>Stop Dam</t>
  </si>
  <si>
    <t>Check Dam</t>
  </si>
  <si>
    <t>Loose boulder check</t>
  </si>
  <si>
    <t>Dike cum boulder check</t>
  </si>
  <si>
    <t>जागोन</t>
  </si>
  <si>
    <t>बनवास</t>
  </si>
  <si>
    <t>सामुदायिक</t>
  </si>
  <si>
    <t>श्यामलाल</t>
  </si>
  <si>
    <t>नोहरसिंह</t>
  </si>
  <si>
    <t>चिंताराम</t>
  </si>
  <si>
    <t>यशोदा</t>
  </si>
  <si>
    <t>रोहिदास</t>
  </si>
  <si>
    <t>रामसिंह</t>
  </si>
  <si>
    <t>15.32 Ham</t>
  </si>
  <si>
    <t>151 households</t>
  </si>
  <si>
    <t>20 nos</t>
  </si>
  <si>
    <t>28 nos</t>
  </si>
  <si>
    <t>5.7 Ham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</si>
</sst>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sz val="14"/>
      <color rgb="FF003399"/>
      <name val="Times New Roman"/>
      <family val="1"/>
    </font>
    <font>
      <b/>
      <sz val="7"/>
      <color rgb="FF003399"/>
      <name val="Times New Roman"/>
      <family val="1"/>
    </font>
    <font>
      <b/>
      <sz val="14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sz val="11"/>
      <color rgb="FF000000"/>
      <name val="Mangal"/>
      <family val="1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7" fillId="0" borderId="0" xfId="0" applyFont="1"/>
    <xf numFmtId="0" fontId="7" fillId="4" borderId="0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0" xfId="0" applyFont="1" applyFill="1" applyBorder="1"/>
    <xf numFmtId="0" fontId="7" fillId="4" borderId="3" xfId="0" applyFont="1" applyFill="1" applyBorder="1"/>
    <xf numFmtId="0" fontId="7" fillId="4" borderId="2" xfId="0" applyFont="1" applyFill="1" applyBorder="1"/>
    <xf numFmtId="9" fontId="7" fillId="4" borderId="0" xfId="0" applyNumberFormat="1" applyFont="1" applyFill="1" applyBorder="1" applyAlignment="1">
      <alignment horizontal="left" vertical="top" wrapText="1"/>
    </xf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/>
    <xf numFmtId="0" fontId="6" fillId="4" borderId="7" xfId="0" applyFont="1" applyFill="1" applyBorder="1"/>
    <xf numFmtId="0" fontId="7" fillId="4" borderId="7" xfId="0" applyFont="1" applyFill="1" applyBorder="1"/>
    <xf numFmtId="0" fontId="6" fillId="4" borderId="9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10" xfId="0" applyFont="1" applyFill="1" applyBorder="1"/>
    <xf numFmtId="0" fontId="7" fillId="4" borderId="7" xfId="0" applyFont="1" applyFill="1" applyBorder="1" applyAlignment="1">
      <alignment horizontal="left"/>
    </xf>
    <xf numFmtId="0" fontId="7" fillId="5" borderId="0" xfId="0" applyFont="1" applyFill="1"/>
    <xf numFmtId="0" fontId="9" fillId="4" borderId="1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1" xfId="0" applyFont="1" applyFill="1" applyBorder="1"/>
    <xf numFmtId="0" fontId="9" fillId="4" borderId="7" xfId="0" applyFont="1" applyFill="1" applyBorder="1"/>
    <xf numFmtId="0" fontId="10" fillId="4" borderId="11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10" fillId="4" borderId="7" xfId="0" applyFont="1" applyFill="1" applyBorder="1"/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9" fontId="7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 wrapText="1"/>
    </xf>
    <xf numFmtId="1" fontId="11" fillId="4" borderId="5" xfId="0" applyNumberFormat="1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4" borderId="19" xfId="0" applyFont="1" applyFill="1" applyBorder="1"/>
    <xf numFmtId="0" fontId="15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3" fillId="3" borderId="30" xfId="0" applyFont="1" applyFill="1" applyBorder="1" applyAlignment="1">
      <alignment horizontal="right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32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3" fillId="3" borderId="32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4.42&amp;1pfin_year=2019-2020&amp;V1=1.21&amp;2pfin_year=2018-2019&amp;V2=0.97&amp;3pfin_year=2017-2018&amp;V3=1.15&amp;4pfin_year=2016-2017&amp;V4=0.83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4.42&amp;1pfin_year=2019-2020&amp;V1=1.21&amp;2pfin_year=2018-2019&amp;V2=0.97&amp;3pfin_year=2017-2018&amp;V3=1.15&amp;4pfin_year=2016-2017&amp;V4=0.83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47.79&amp;1pfin_year=2019-2020&amp;V1=58.95&amp;2pfin_year=2018-2019&amp;V2=61.28&amp;3pfin_year=2017-2018&amp;V3=54.71&amp;4pfin_year=2016-2017&amp;V4=59.57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47.79&amp;1pfin_year=2019-2020&amp;V1=58.95&amp;2pfin_year=2018-2019&amp;V2=61.28&amp;3pfin_year=2017-2018&amp;V3=54.71&amp;4pfin_year=2016-2017&amp;V4=59.57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53.75&amp;1pfin_year=2019-2020&amp;V1=51.46&amp;2pfin_year=2018-2019&amp;V2=52.05&amp;3pfin_year=2017-2018&amp;V3=52.56&amp;4pfin_year=2016-2017&amp;V4=53.77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53.75&amp;1pfin_year=2019-2020&amp;V1=51.46&amp;2pfin_year=2018-2019&amp;V2=52.05&amp;3pfin_year=2017-2018&amp;V3=52.56&amp;4pfin_year=2016-2017&amp;V4=53.77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9.54&amp;1pfin_year=2019-2020&amp;V1=74.13&amp;2pfin_year=2018-2019&amp;V2=69.98&amp;3pfin_year=2017-2018&amp;V3=76.45&amp;4pfin_year=2016-2017&amp;V4=84.07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9.54&amp;1pfin_year=2019-2020&amp;V1=74.13&amp;2pfin_year=2018-2019&amp;V2=69.98&amp;3pfin_year=2017-2018&amp;V3=76.45&amp;4pfin_year=2016-2017&amp;V4=84.07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90&amp;1pfin_year=2019-2020&amp;V1=172.58&amp;2pfin_year=2018-2019&amp;V2=174&amp;3pfin_year=2017-2018&amp;V3=168.7&amp;4pfin_year=2016-2017&amp;V4=166.89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90&amp;1pfin_year=2019-2020&amp;V1=172.58&amp;2pfin_year=2018-2019&amp;V2=174&amp;3pfin_year=2017-2018&amp;V3=168.7&amp;4pfin_year=2016-2017&amp;V4=166.89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139&amp;2pfin_year=2018-2019&amp;V2=98&amp;3pfin_year=2017-2018&amp;V3=169&amp;4pfin_year=2016-2017&amp;V4=219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139&amp;2pfin_year=2018-2019&amp;V2=98&amp;3pfin_year=2017-2018&amp;V3=169&amp;4pfin_year=2016-2017&amp;V4=219" TargetMode="External" /><Relationship Id="rId16" Type="http://schemas.openxmlformats.org/officeDocument/2006/relationships/hyperlink" Target="http://mnregaweb4.nic.in/netnrega/rptCounter.aspx?Colname=Differently%20abled%20persons%20worked&amp;Cfin_year=2020-2021&amp;Vc=0&amp;1pfin_year=2019-2020&amp;V1=1&amp;2pfin_year=2018-2019&amp;V2=1&amp;3pfin_year=2017-2018&amp;V3=1&amp;4pfin_year=2016-2017&amp;V4=1" TargetMode="External" /><Relationship Id="rId17" Type="http://schemas.openxmlformats.org/officeDocument/2006/relationships/hyperlink" Target="http://mnregaweb4.nic.in/netnrega/rptCounter.aspx?Colname=Differently%20abled%20persons%20worked&amp;Cfin_year=2020-2021&amp;Vc=0&amp;1pfin_year=2019-2020&amp;V1=1&amp;2pfin_year=2018-2019&amp;V2=1&amp;3pfin_year=2017-2018&amp;V3=1&amp;4pfin_year=2016-2017&amp;V4=1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0&amp;1pfin_year=2019-2020&amp;V1=64&amp;2pfin_year=2018-2019&amp;V2=100&amp;3pfin_year=2017-2018&amp;V3=208&amp;4pfin_year=2016-2017&amp;V4=151" TargetMode="External" /><Relationship Id="rId21" Type="http://schemas.openxmlformats.org/officeDocument/2006/relationships/hyperlink" Target="http://mnregaweb4.nic.in/netnrega/rptCounter.aspx?Colname=Number%20of%20Completed%20Works&amp;Cfin_year=2020-2021&amp;Vc=0&amp;1pfin_year=2019-2020&amp;V1=64&amp;2pfin_year=2018-2019&amp;V2=100&amp;3pfin_year=2017-2018&amp;V3=208&amp;4pfin_year=2016-2017&amp;V4=151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100&amp;1pfin_year=2019-2020&amp;V1=91&amp;2pfin_year=2018-2019&amp;V2=75.69&amp;3pfin_year=2017-2018&amp;V3=77.45&amp;4pfin_year=2016-2017&amp;V4=65.34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100&amp;1pfin_year=2019-2020&amp;V1=91&amp;2pfin_year=2018-2019&amp;V2=75.69&amp;3pfin_year=2017-2018&amp;V3=77.45&amp;4pfin_year=2016-2017&amp;V4=65.34" TargetMode="External" /><Relationship Id="rId24" Type="http://schemas.openxmlformats.org/officeDocument/2006/relationships/hyperlink" Target="http://mnregaweb4.nic.in/netnrega/rptCounter.aspx?Colname=%25%20of%20Category%20B%20Works&amp;Cfin_year=2020-2021&amp;Vc=82.89&amp;1pfin_year=2019-2020&amp;V1=86.43&amp;2pfin_year=2018-2019&amp;V2=87.29&amp;3pfin_year=2017-2018&amp;V3=78.03&amp;4pfin_year=2016-2017&amp;V4=63.2" TargetMode="External" /><Relationship Id="rId25" Type="http://schemas.openxmlformats.org/officeDocument/2006/relationships/hyperlink" Target="http://mnregaweb4.nic.in/netnrega/rptCounter.aspx?Colname=%25%20of%20Category%20B%20Works&amp;Cfin_year=2020-2021&amp;Vc=82.89&amp;1pfin_year=2019-2020&amp;V1=86.43&amp;2pfin_year=2018-2019&amp;V2=87.29&amp;3pfin_year=2017-2018&amp;V3=78.03&amp;4pfin_year=2016-2017&amp;V4=63.2" TargetMode="External" /><Relationship Id="rId26" Type="http://schemas.openxmlformats.org/officeDocument/2006/relationships/hyperlink" Target="http://mnregaweb4.nic.in/netnrega/rptCounter.aspx?Colname=Total%20Exp(Rs.%20in%20Lakhs.)&amp;Cfin_year=2020-2021&amp;Vc=4.59&amp;1pfin_year=2019-2020&amp;V1=64.63&amp;2pfin_year=2018-2019&amp;V2=67.22&amp;3pfin_year=2017-2018&amp;V3=81.47&amp;4pfin_year=2016-2017&amp;V4=106.99" TargetMode="External" /><Relationship Id="rId27" Type="http://schemas.openxmlformats.org/officeDocument/2006/relationships/hyperlink" Target="http://mnregaweb4.nic.in/netnrega/rptCounter.aspx?Colname=Total%20Exp(Rs.%20in%20Lakhs.)&amp;Cfin_year=2020-2021&amp;Vc=4.59&amp;1pfin_year=2019-2020&amp;V1=64.63&amp;2pfin_year=2018-2019&amp;V2=67.22&amp;3pfin_year=2017-2018&amp;V3=81.47&amp;4pfin_year=2016-2017&amp;V4=106.99" TargetMode="External" /><Relationship Id="rId28" Type="http://schemas.openxmlformats.org/officeDocument/2006/relationships/hyperlink" Target="http://mnregaweb4.nic.in/netnrega/rptCounter.aspx?Colname=Wages(Rs.%20In%20Lakhs)&amp;Cfin_year=2020-2021&amp;Vc=1.88&amp;1pfin_year=2019-2020&amp;V1=58.49&amp;2pfin_year=2018-2019&amp;V2=61.98&amp;3pfin_year=2017-2018&amp;V3=58.84&amp;4pfin_year=2016-2017&amp;V4=90.19" TargetMode="External" /><Relationship Id="rId29" Type="http://schemas.openxmlformats.org/officeDocument/2006/relationships/hyperlink" Target="http://mnregaweb4.nic.in/netnrega/rptCounter.aspx?Colname=Wages(Rs.%20In%20Lakhs)&amp;Cfin_year=2020-2021&amp;Vc=1.88&amp;1pfin_year=2019-2020&amp;V1=58.49&amp;2pfin_year=2018-2019&amp;V2=61.98&amp;3pfin_year=2017-2018&amp;V3=58.84&amp;4pfin_year=2016-2017&amp;V4=90.19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2.71&amp;1pfin_year=2019-2020&amp;V1=6.14&amp;2pfin_year=2018-2019&amp;V2=5.19&amp;3pfin_year=2017-2018&amp;V3=22.13&amp;4pfin_year=2016-2017&amp;V4=16.32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2.71&amp;1pfin_year=2019-2020&amp;V1=6.14&amp;2pfin_year=2018-2019&amp;V2=5.19&amp;3pfin_year=2017-2018&amp;V3=22.13&amp;4pfin_year=2016-2017&amp;V4=16.32" TargetMode="External" /><Relationship Id="rId32" Type="http://schemas.openxmlformats.org/officeDocument/2006/relationships/hyperlink" Target="http://mnregaweb4.nic.in/netnrega/rptCounter.aspx?Colname=Material(%25)&amp;Cfin_year=2020-2021&amp;Vc=58.99&amp;1pfin_year=2019-2020&amp;V1=9.5&amp;2pfin_year=2018-2019&amp;V2=7.73&amp;3pfin_year=2017-2018&amp;V3=27.33&amp;4pfin_year=2016-2017&amp;V4=15.32" TargetMode="External" /><Relationship Id="rId33" Type="http://schemas.openxmlformats.org/officeDocument/2006/relationships/hyperlink" Target="http://mnregaweb4.nic.in/netnrega/rptCounter.aspx?Colname=Material(%25)&amp;Cfin_year=2020-2021&amp;Vc=58.99&amp;1pfin_year=2019-2020&amp;V1=9.5&amp;2pfin_year=2018-2019&amp;V2=7.73&amp;3pfin_year=2017-2018&amp;V3=27.33&amp;4pfin_year=2016-2017&amp;V4=15.32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.05&amp;3pfin_year=2017-2018&amp;V3=0.51&amp;4pfin_year=2016-2017&amp;V4=0.4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.05&amp;3pfin_year=2017-2018&amp;V3=0.51&amp;4pfin_year=2016-2017&amp;V4=0.48" TargetMode="External" /><Relationship Id="rId36" Type="http://schemas.openxmlformats.org/officeDocument/2006/relationships/hyperlink" Target="http://mnregaweb4.nic.in/netnrega/rptCounter.aspx?Colname=Admin%20Exp(%25)&amp;Cfin_year=2020-2021&amp;Vc=0&amp;1pfin_year=2019-2020&amp;V1=0&amp;2pfin_year=2018-2019&amp;V2=0.07&amp;3pfin_year=2017-2018&amp;V3=0.62&amp;4pfin_year=2016-2017&amp;V4=0.45" TargetMode="External" /><Relationship Id="rId37" Type="http://schemas.openxmlformats.org/officeDocument/2006/relationships/hyperlink" Target="http://mnregaweb4.nic.in/netnrega/rptCounter.aspx?Colname=Admin%20Exp(%25)&amp;Cfin_year=2020-2021&amp;Vc=0&amp;1pfin_year=2019-2020&amp;V1=0&amp;2pfin_year=2018-2019&amp;V2=0.07&amp;3pfin_year=2017-2018&amp;V3=0.62&amp;4pfin_year=2016-2017&amp;V4=0.45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0&amp;1pfin_year=2019-2020&amp;V1=190.74&amp;2pfin_year=2018-2019&amp;V2=189.37&amp;3pfin_year=2017-2018&amp;V3=236.05&amp;4pfin_year=2016-2017&amp;V4=208.44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0&amp;1pfin_year=2019-2020&amp;V1=190.74&amp;2pfin_year=2018-2019&amp;V2=189.37&amp;3pfin_year=2017-2018&amp;V3=236.05&amp;4pfin_year=2016-2017&amp;V4=208.44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99.37&amp;2pfin_year=2018-2019&amp;V2=99.77&amp;3pfin_year=2017-2018&amp;V3=99.83&amp;4pfin_year=2016-2017&amp;V4=99.98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99.37&amp;2pfin_year=2018-2019&amp;V2=99.77&amp;3pfin_year=2017-2018&amp;V3=99.83&amp;4pfin_year=2016-2017&amp;V4=99.9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7</xdr:col>
      <xdr:colOff>171450</xdr:colOff>
      <xdr:row>14</xdr:row>
      <xdr:rowOff>171450</xdr:rowOff>
    </xdr:to>
    <xdr:pic>
      <xdr:nvPicPr>
        <xdr:cNvPr id="43" name="Picture 4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3409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171450</xdr:colOff>
      <xdr:row>16</xdr:row>
      <xdr:rowOff>171450</xdr:rowOff>
    </xdr:to>
    <xdr:pic>
      <xdr:nvPicPr>
        <xdr:cNvPr id="44" name="Picture 43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3886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171450</xdr:colOff>
      <xdr:row>17</xdr:row>
      <xdr:rowOff>171450</xdr:rowOff>
    </xdr:to>
    <xdr:pic>
      <xdr:nvPicPr>
        <xdr:cNvPr id="45" name="Picture 44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4362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171450</xdr:colOff>
      <xdr:row>18</xdr:row>
      <xdr:rowOff>171450</xdr:rowOff>
    </xdr:to>
    <xdr:pic>
      <xdr:nvPicPr>
        <xdr:cNvPr id="46" name="Picture 45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4838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171450</xdr:colOff>
      <xdr:row>19</xdr:row>
      <xdr:rowOff>171450</xdr:rowOff>
    </xdr:to>
    <xdr:pic>
      <xdr:nvPicPr>
        <xdr:cNvPr id="47" name="Picture 46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171450</xdr:colOff>
      <xdr:row>20</xdr:row>
      <xdr:rowOff>171450</xdr:rowOff>
    </xdr:to>
    <xdr:pic>
      <xdr:nvPicPr>
        <xdr:cNvPr id="48" name="Picture 47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5791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</xdr:colOff>
      <xdr:row>21</xdr:row>
      <xdr:rowOff>171450</xdr:rowOff>
    </xdr:to>
    <xdr:pic>
      <xdr:nvPicPr>
        <xdr:cNvPr id="49" name="Picture 48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626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171450</xdr:colOff>
      <xdr:row>24</xdr:row>
      <xdr:rowOff>171450</xdr:rowOff>
    </xdr:to>
    <xdr:pic>
      <xdr:nvPicPr>
        <xdr:cNvPr id="50" name="Picture 49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7219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171450</xdr:colOff>
      <xdr:row>26</xdr:row>
      <xdr:rowOff>171450</xdr:rowOff>
    </xdr:to>
    <xdr:pic>
      <xdr:nvPicPr>
        <xdr:cNvPr id="51" name="Picture 50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7886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171450</xdr:colOff>
      <xdr:row>29</xdr:row>
      <xdr:rowOff>171450</xdr:rowOff>
    </xdr:to>
    <xdr:pic>
      <xdr:nvPicPr>
        <xdr:cNvPr id="52" name="Picture 51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8839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</xdr:colOff>
      <xdr:row>30</xdr:row>
      <xdr:rowOff>171450</xdr:rowOff>
    </xdr:to>
    <xdr:pic>
      <xdr:nvPicPr>
        <xdr:cNvPr id="53" name="Picture 52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90773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</xdr:colOff>
      <xdr:row>31</xdr:row>
      <xdr:rowOff>171450</xdr:rowOff>
    </xdr:to>
    <xdr:pic>
      <xdr:nvPicPr>
        <xdr:cNvPr id="54" name="Picture 53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95535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171450</xdr:colOff>
      <xdr:row>33</xdr:row>
      <xdr:rowOff>171450</xdr:rowOff>
    </xdr:to>
    <xdr:pic>
      <xdr:nvPicPr>
        <xdr:cNvPr id="55" name="Picture 54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9982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171450</xdr:colOff>
      <xdr:row>34</xdr:row>
      <xdr:rowOff>171450</xdr:rowOff>
    </xdr:to>
    <xdr:pic>
      <xdr:nvPicPr>
        <xdr:cNvPr id="56" name="Picture 55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02203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171450</xdr:colOff>
      <xdr:row>35</xdr:row>
      <xdr:rowOff>171450</xdr:rowOff>
    </xdr:to>
    <xdr:pic>
      <xdr:nvPicPr>
        <xdr:cNvPr id="57" name="Picture 56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045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</xdr:colOff>
      <xdr:row>36</xdr:row>
      <xdr:rowOff>171450</xdr:rowOff>
    </xdr:to>
    <xdr:pic>
      <xdr:nvPicPr>
        <xdr:cNvPr id="58" name="Picture 57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09347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171450</xdr:colOff>
      <xdr:row>37</xdr:row>
      <xdr:rowOff>171450</xdr:rowOff>
    </xdr:to>
    <xdr:pic>
      <xdr:nvPicPr>
        <xdr:cNvPr id="59" name="Picture 58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11728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171450</xdr:colOff>
      <xdr:row>38</xdr:row>
      <xdr:rowOff>171450</xdr:rowOff>
    </xdr:to>
    <xdr:pic>
      <xdr:nvPicPr>
        <xdr:cNvPr id="60" name="Picture 59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16490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171450</xdr:rowOff>
    </xdr:to>
    <xdr:pic>
      <xdr:nvPicPr>
        <xdr:cNvPr id="61" name="Picture 60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1887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171450</xdr:colOff>
      <xdr:row>40</xdr:row>
      <xdr:rowOff>171450</xdr:rowOff>
    </xdr:to>
    <xdr:pic>
      <xdr:nvPicPr>
        <xdr:cNvPr id="62" name="Picture 61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67650" y="12363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4"/>
  <sheetViews>
    <sheetView tabSelected="1" zoomScale="90" zoomScaleNormal="90" workbookViewId="0" topLeftCell="A1">
      <selection activeCell="B1" sqref="B1:G1"/>
    </sheetView>
  </sheetViews>
  <sheetFormatPr defaultColWidth="9.140625" defaultRowHeight="15"/>
  <cols>
    <col min="1" max="1" width="9.140625" style="11" customWidth="1"/>
    <col min="2" max="2" width="4.28125" style="31" customWidth="1"/>
    <col min="3" max="3" width="39.00390625" style="31" bestFit="1" customWidth="1"/>
    <col min="4" max="4" width="19.140625" style="31" customWidth="1"/>
    <col min="5" max="5" width="15.57421875" style="31" bestFit="1" customWidth="1"/>
    <col min="6" max="6" width="22.421875" style="31" bestFit="1" customWidth="1"/>
    <col min="7" max="7" width="9.140625" style="31" customWidth="1"/>
    <col min="8" max="8" width="10.57421875" style="31" customWidth="1"/>
    <col min="9" max="9" width="10.28125" style="31" customWidth="1"/>
    <col min="10" max="10" width="12.7109375" style="31" customWidth="1"/>
    <col min="11" max="11" width="10.421875" style="11" bestFit="1" customWidth="1"/>
    <col min="12" max="12" width="17.421875" style="11" bestFit="1" customWidth="1"/>
    <col min="13" max="13" width="25.7109375" style="11" bestFit="1" customWidth="1"/>
    <col min="14" max="16384" width="9.140625" style="11" customWidth="1"/>
  </cols>
  <sheetData>
    <row r="1" spans="2:10" ht="15.75" thickBot="1">
      <c r="B1" s="81" t="s">
        <v>119</v>
      </c>
      <c r="C1" s="82"/>
      <c r="D1" s="82"/>
      <c r="E1" s="82"/>
      <c r="F1" s="82"/>
      <c r="G1" s="82"/>
      <c r="H1" s="27"/>
      <c r="I1" s="28"/>
      <c r="J1" s="29"/>
    </row>
    <row r="2" spans="2:10" ht="15">
      <c r="B2" s="16"/>
      <c r="C2" s="14"/>
      <c r="D2" s="14"/>
      <c r="E2" s="14"/>
      <c r="F2" s="14"/>
      <c r="G2" s="14"/>
      <c r="H2" s="14"/>
      <c r="I2" s="14"/>
      <c r="J2" s="15"/>
    </row>
    <row r="3" spans="2:10" ht="15" thickBot="1">
      <c r="B3" s="16"/>
      <c r="C3" s="14"/>
      <c r="D3" s="80"/>
      <c r="E3" s="80"/>
      <c r="F3" s="80"/>
      <c r="G3" s="80"/>
      <c r="H3" s="80"/>
      <c r="I3" s="80"/>
      <c r="J3" s="15"/>
    </row>
    <row r="4" spans="2:10" ht="15">
      <c r="B4" s="32" t="s">
        <v>0</v>
      </c>
      <c r="C4" s="33" t="s">
        <v>1</v>
      </c>
      <c r="D4" s="23"/>
      <c r="E4" s="23"/>
      <c r="F4" s="23"/>
      <c r="G4" s="23"/>
      <c r="H4" s="23"/>
      <c r="I4" s="23"/>
      <c r="J4" s="24"/>
    </row>
    <row r="5" spans="2:10" ht="20.1" customHeight="1">
      <c r="B5" s="13"/>
      <c r="C5" s="12" t="s">
        <v>96</v>
      </c>
      <c r="D5" s="12"/>
      <c r="E5" s="12"/>
      <c r="F5" s="12"/>
      <c r="G5" s="12"/>
      <c r="H5" s="12"/>
      <c r="I5" s="12"/>
      <c r="J5" s="15"/>
    </row>
    <row r="6" spans="2:10" ht="20.1" customHeight="1">
      <c r="B6" s="13"/>
      <c r="C6" s="12" t="s">
        <v>2</v>
      </c>
      <c r="D6" s="39" t="s">
        <v>117</v>
      </c>
      <c r="E6" s="12"/>
      <c r="F6" s="12"/>
      <c r="G6" s="12"/>
      <c r="H6" s="12"/>
      <c r="I6" s="12"/>
      <c r="J6" s="15"/>
    </row>
    <row r="7" spans="2:10" ht="20.1" customHeight="1">
      <c r="B7" s="13"/>
      <c r="C7" s="12" t="s">
        <v>3</v>
      </c>
      <c r="D7" s="39" t="s">
        <v>118</v>
      </c>
      <c r="E7" s="12"/>
      <c r="F7" s="12"/>
      <c r="G7" s="12"/>
      <c r="H7" s="12"/>
      <c r="I7" s="12"/>
      <c r="J7" s="15"/>
    </row>
    <row r="8" spans="2:10" ht="20.1" customHeight="1">
      <c r="B8" s="13"/>
      <c r="C8" s="12" t="s">
        <v>4</v>
      </c>
      <c r="D8" s="40" t="s">
        <v>120</v>
      </c>
      <c r="E8" s="12"/>
      <c r="F8" s="12"/>
      <c r="G8" s="12"/>
      <c r="H8" s="12"/>
      <c r="I8" s="12"/>
      <c r="J8" s="15"/>
    </row>
    <row r="9" spans="2:10" ht="20.1" customHeight="1" thickBot="1">
      <c r="B9" s="21"/>
      <c r="C9" s="22" t="s">
        <v>97</v>
      </c>
      <c r="D9" s="83" t="s">
        <v>121</v>
      </c>
      <c r="E9" s="83"/>
      <c r="F9" s="83"/>
      <c r="G9" s="83"/>
      <c r="H9" s="83"/>
      <c r="I9" s="83"/>
      <c r="J9" s="20"/>
    </row>
    <row r="10" spans="2:10" ht="15" thickBot="1">
      <c r="B10" s="16"/>
      <c r="C10" s="14"/>
      <c r="D10" s="14"/>
      <c r="E10" s="14"/>
      <c r="F10" s="14"/>
      <c r="G10" s="14"/>
      <c r="H10" s="14"/>
      <c r="I10" s="14"/>
      <c r="J10" s="15"/>
    </row>
    <row r="11" spans="2:10" ht="20.1" customHeight="1">
      <c r="B11" s="32" t="s">
        <v>5</v>
      </c>
      <c r="C11" s="33" t="s">
        <v>6</v>
      </c>
      <c r="D11" s="23"/>
      <c r="E11" s="23"/>
      <c r="F11" s="23"/>
      <c r="G11" s="23"/>
      <c r="H11" s="23"/>
      <c r="I11" s="23"/>
      <c r="J11" s="24"/>
    </row>
    <row r="12" spans="2:10" ht="20.1" customHeight="1">
      <c r="B12" s="13"/>
      <c r="C12" s="12" t="s">
        <v>7</v>
      </c>
      <c r="D12" s="41">
        <v>1954.2</v>
      </c>
      <c r="E12" s="12"/>
      <c r="F12" s="12"/>
      <c r="G12" s="12"/>
      <c r="H12" s="12"/>
      <c r="I12" s="12"/>
      <c r="J12" s="15"/>
    </row>
    <row r="13" spans="2:10" ht="20.1" customHeight="1">
      <c r="B13" s="13"/>
      <c r="C13" s="12" t="s">
        <v>8</v>
      </c>
      <c r="D13" s="42">
        <v>1160.7</v>
      </c>
      <c r="E13" s="12"/>
      <c r="F13" s="12"/>
      <c r="G13" s="12"/>
      <c r="H13" s="12"/>
      <c r="I13" s="12"/>
      <c r="J13" s="15"/>
    </row>
    <row r="14" spans="2:10" ht="20.1" customHeight="1">
      <c r="B14" s="13"/>
      <c r="C14" s="12" t="s">
        <v>9</v>
      </c>
      <c r="D14" s="12" t="s">
        <v>32</v>
      </c>
      <c r="E14" s="12"/>
      <c r="F14" s="12"/>
      <c r="G14" s="12"/>
      <c r="H14" s="12"/>
      <c r="I14" s="12"/>
      <c r="J14" s="15"/>
    </row>
    <row r="15" spans="2:10" ht="20.1" customHeight="1">
      <c r="B15" s="13"/>
      <c r="C15" s="12" t="s">
        <v>10</v>
      </c>
      <c r="D15" s="45" t="s">
        <v>31</v>
      </c>
      <c r="E15" s="12"/>
      <c r="F15" s="12"/>
      <c r="G15" s="12"/>
      <c r="H15" s="12"/>
      <c r="I15" s="12"/>
      <c r="J15" s="15"/>
    </row>
    <row r="16" spans="2:10" ht="20.1" customHeight="1">
      <c r="B16" s="13"/>
      <c r="C16" s="12" t="s">
        <v>40</v>
      </c>
      <c r="D16" s="42" t="s">
        <v>122</v>
      </c>
      <c r="E16" s="78" t="s">
        <v>39</v>
      </c>
      <c r="F16" s="79" t="s">
        <v>123</v>
      </c>
      <c r="G16" s="79"/>
      <c r="H16" s="79"/>
      <c r="I16" s="79"/>
      <c r="J16" s="15"/>
    </row>
    <row r="17" spans="2:10" ht="20.1" customHeight="1" thickBot="1">
      <c r="B17" s="13"/>
      <c r="C17" s="12"/>
      <c r="D17" s="12"/>
      <c r="E17" s="12"/>
      <c r="F17" s="12"/>
      <c r="G17" s="12"/>
      <c r="H17" s="12"/>
      <c r="I17" s="12"/>
      <c r="J17" s="15"/>
    </row>
    <row r="18" spans="2:10" ht="20.1" customHeight="1">
      <c r="B18" s="34" t="s">
        <v>13</v>
      </c>
      <c r="C18" s="35" t="s">
        <v>102</v>
      </c>
      <c r="D18" s="25"/>
      <c r="E18" s="26"/>
      <c r="F18" s="26"/>
      <c r="G18" s="26"/>
      <c r="H18" s="26"/>
      <c r="I18" s="26"/>
      <c r="J18" s="24"/>
    </row>
    <row r="19" spans="2:10" ht="20.1" customHeight="1">
      <c r="B19" s="16"/>
      <c r="C19" s="12" t="s">
        <v>11</v>
      </c>
      <c r="D19" s="41">
        <v>1529</v>
      </c>
      <c r="E19" s="14"/>
      <c r="F19" s="14"/>
      <c r="G19" s="14"/>
      <c r="H19" s="14"/>
      <c r="I19" s="14"/>
      <c r="J19" s="15"/>
    </row>
    <row r="20" spans="2:10" ht="20.1" customHeight="1">
      <c r="B20" s="16"/>
      <c r="C20" s="12" t="s">
        <v>103</v>
      </c>
      <c r="D20" s="41">
        <v>320</v>
      </c>
      <c r="E20" s="14"/>
      <c r="F20" s="14"/>
      <c r="G20" s="14"/>
      <c r="H20" s="14"/>
      <c r="I20" s="14"/>
      <c r="J20" s="15"/>
    </row>
    <row r="21" spans="2:10" ht="20.1" customHeight="1">
      <c r="B21" s="16"/>
      <c r="C21" s="12" t="s">
        <v>12</v>
      </c>
      <c r="D21" s="42">
        <v>1004</v>
      </c>
      <c r="E21" s="14"/>
      <c r="F21" s="14"/>
      <c r="G21" s="14"/>
      <c r="H21" s="14"/>
      <c r="I21" s="14"/>
      <c r="J21" s="15"/>
    </row>
    <row r="22" spans="2:10" ht="20.1" customHeight="1" thickBot="1">
      <c r="B22" s="18"/>
      <c r="C22" s="22" t="s">
        <v>34</v>
      </c>
      <c r="D22" s="43">
        <v>141</v>
      </c>
      <c r="E22" s="19"/>
      <c r="F22" s="19"/>
      <c r="G22" s="19"/>
      <c r="H22" s="19"/>
      <c r="I22" s="19"/>
      <c r="J22" s="20"/>
    </row>
    <row r="23" spans="2:10" ht="24.95" customHeight="1">
      <c r="B23" s="36" t="s">
        <v>14</v>
      </c>
      <c r="C23" s="37" t="s">
        <v>104</v>
      </c>
      <c r="D23" s="26"/>
      <c r="E23" s="26"/>
      <c r="F23" s="26"/>
      <c r="G23" s="26"/>
      <c r="H23" s="26"/>
      <c r="I23" s="26"/>
      <c r="J23" s="24"/>
    </row>
    <row r="24" spans="2:10" ht="35.1" customHeight="1">
      <c r="B24" s="16"/>
      <c r="C24" s="12" t="s">
        <v>98</v>
      </c>
      <c r="D24" s="12">
        <v>317</v>
      </c>
      <c r="E24" s="14"/>
      <c r="F24" s="14"/>
      <c r="G24" s="14"/>
      <c r="H24" s="14"/>
      <c r="I24" s="14"/>
      <c r="J24" s="15"/>
    </row>
    <row r="25" spans="2:10" ht="35.1" customHeight="1">
      <c r="B25" s="16"/>
      <c r="C25" s="12" t="s">
        <v>99</v>
      </c>
      <c r="D25" s="12">
        <v>16499</v>
      </c>
      <c r="E25" s="14"/>
      <c r="F25" s="14"/>
      <c r="G25" s="14"/>
      <c r="H25" s="14"/>
      <c r="I25" s="14"/>
      <c r="J25" s="15"/>
    </row>
    <row r="26" spans="2:10" ht="60" customHeight="1">
      <c r="B26" s="16"/>
      <c r="C26" s="12" t="s">
        <v>93</v>
      </c>
      <c r="D26" s="12">
        <v>28</v>
      </c>
      <c r="E26" s="14"/>
      <c r="F26" s="14"/>
      <c r="G26" s="14"/>
      <c r="H26" s="14"/>
      <c r="I26" s="14"/>
      <c r="J26" s="15"/>
    </row>
    <row r="27" spans="2:10" ht="60" customHeight="1">
      <c r="B27" s="16"/>
      <c r="C27" s="12" t="s">
        <v>95</v>
      </c>
      <c r="D27" s="12">
        <v>38.33</v>
      </c>
      <c r="E27" s="14"/>
      <c r="F27" s="14"/>
      <c r="G27" s="14"/>
      <c r="H27" s="14"/>
      <c r="I27" s="14"/>
      <c r="J27" s="15"/>
    </row>
    <row r="28" spans="2:10" ht="60" customHeight="1" thickBot="1">
      <c r="B28" s="18"/>
      <c r="C28" s="22" t="s">
        <v>94</v>
      </c>
      <c r="D28" s="22">
        <v>71.47</v>
      </c>
      <c r="E28" s="19"/>
      <c r="F28" s="19"/>
      <c r="G28" s="19"/>
      <c r="H28" s="19"/>
      <c r="I28" s="19"/>
      <c r="J28" s="20"/>
    </row>
    <row r="29" spans="2:10" ht="15" thickBot="1">
      <c r="B29" s="16"/>
      <c r="C29" s="14"/>
      <c r="D29" s="14"/>
      <c r="E29" s="14"/>
      <c r="F29" s="14"/>
      <c r="G29" s="14"/>
      <c r="H29" s="14"/>
      <c r="I29" s="14"/>
      <c r="J29" s="15"/>
    </row>
    <row r="30" spans="2:10" ht="20.1" customHeight="1">
      <c r="B30" s="34" t="s">
        <v>23</v>
      </c>
      <c r="C30" s="35" t="s">
        <v>15</v>
      </c>
      <c r="D30" s="26"/>
      <c r="E30" s="26"/>
      <c r="F30" s="26"/>
      <c r="G30" s="26"/>
      <c r="H30" s="26"/>
      <c r="I30" s="26"/>
      <c r="J30" s="24"/>
    </row>
    <row r="31" spans="2:10" ht="20.1" customHeight="1">
      <c r="B31" s="16"/>
      <c r="C31" s="12" t="s">
        <v>16</v>
      </c>
      <c r="D31" s="42">
        <v>546.1</v>
      </c>
      <c r="E31" s="14"/>
      <c r="F31" s="14"/>
      <c r="G31" s="14"/>
      <c r="H31" s="14"/>
      <c r="I31" s="14"/>
      <c r="J31" s="15"/>
    </row>
    <row r="32" spans="2:10" ht="20.1" customHeight="1">
      <c r="B32" s="16"/>
      <c r="C32" s="12" t="s">
        <v>17</v>
      </c>
      <c r="D32" s="42">
        <v>1.1</v>
      </c>
      <c r="E32" s="14"/>
      <c r="F32" s="14"/>
      <c r="G32" s="14"/>
      <c r="H32" s="14"/>
      <c r="I32" s="14"/>
      <c r="J32" s="15"/>
    </row>
    <row r="33" spans="2:10" ht="20.1" customHeight="1">
      <c r="B33" s="16"/>
      <c r="C33" s="12" t="s">
        <v>18</v>
      </c>
      <c r="D33" s="41">
        <v>467</v>
      </c>
      <c r="E33" s="14"/>
      <c r="F33" s="14"/>
      <c r="G33" s="14"/>
      <c r="H33" s="14"/>
      <c r="I33" s="14"/>
      <c r="J33" s="15"/>
    </row>
    <row r="34" spans="2:10" ht="20.1" customHeight="1">
      <c r="B34" s="16"/>
      <c r="C34" s="12" t="s">
        <v>19</v>
      </c>
      <c r="D34" s="41">
        <v>286.4</v>
      </c>
      <c r="E34" s="14"/>
      <c r="F34" s="14"/>
      <c r="G34" s="14"/>
      <c r="H34" s="14"/>
      <c r="I34" s="14"/>
      <c r="J34" s="15"/>
    </row>
    <row r="35" spans="2:10" ht="20.1" customHeight="1">
      <c r="B35" s="16"/>
      <c r="C35" s="12" t="s">
        <v>20</v>
      </c>
      <c r="D35" s="42">
        <v>0</v>
      </c>
      <c r="E35" s="14"/>
      <c r="F35" s="14"/>
      <c r="G35" s="14"/>
      <c r="H35" s="14"/>
      <c r="I35" s="14"/>
      <c r="J35" s="15"/>
    </row>
    <row r="36" spans="2:10" ht="20.1" customHeight="1">
      <c r="B36" s="16"/>
      <c r="C36" s="12" t="s">
        <v>21</v>
      </c>
      <c r="D36" s="42">
        <v>0</v>
      </c>
      <c r="E36" s="14"/>
      <c r="F36" s="14"/>
      <c r="G36" s="14"/>
      <c r="H36" s="14"/>
      <c r="I36" s="14"/>
      <c r="J36" s="15"/>
    </row>
    <row r="37" spans="2:10" ht="20.1" customHeight="1" thickBot="1">
      <c r="B37" s="18"/>
      <c r="C37" s="22" t="s">
        <v>22</v>
      </c>
      <c r="D37" s="22"/>
      <c r="E37" s="19"/>
      <c r="F37" s="19"/>
      <c r="G37" s="19"/>
      <c r="H37" s="19"/>
      <c r="I37" s="19"/>
      <c r="J37" s="20"/>
    </row>
    <row r="38" spans="2:10" ht="15" thickBot="1">
      <c r="B38" s="16"/>
      <c r="C38" s="14"/>
      <c r="D38" s="14"/>
      <c r="E38" s="14"/>
      <c r="F38" s="14"/>
      <c r="G38" s="14"/>
      <c r="H38" s="14"/>
      <c r="I38" s="14"/>
      <c r="J38" s="15"/>
    </row>
    <row r="39" spans="2:10" ht="15">
      <c r="B39" s="34" t="s">
        <v>28</v>
      </c>
      <c r="C39" s="35" t="s">
        <v>24</v>
      </c>
      <c r="D39" s="30"/>
      <c r="E39" s="26"/>
      <c r="F39" s="26"/>
      <c r="G39" s="26"/>
      <c r="H39" s="26"/>
      <c r="I39" s="26"/>
      <c r="J39" s="24"/>
    </row>
    <row r="40" spans="2:10" ht="20.1" customHeight="1">
      <c r="B40" s="16"/>
      <c r="C40" s="12" t="s">
        <v>25</v>
      </c>
      <c r="D40" s="41">
        <v>286.4</v>
      </c>
      <c r="E40" s="14"/>
      <c r="F40" s="14"/>
      <c r="G40" s="14"/>
      <c r="H40" s="14"/>
      <c r="I40" s="14"/>
      <c r="J40" s="15"/>
    </row>
    <row r="41" spans="2:10" ht="20.1" customHeight="1">
      <c r="B41" s="16"/>
      <c r="C41" s="12" t="s">
        <v>26</v>
      </c>
      <c r="D41" s="42">
        <v>910.42</v>
      </c>
      <c r="E41" s="14"/>
      <c r="F41" s="14"/>
      <c r="G41" s="14"/>
      <c r="H41" s="14"/>
      <c r="I41" s="14"/>
      <c r="J41" s="15"/>
    </row>
    <row r="42" spans="2:10" ht="20.1" customHeight="1">
      <c r="B42" s="16"/>
      <c r="C42" s="12" t="s">
        <v>33</v>
      </c>
      <c r="D42" s="42">
        <v>260.12</v>
      </c>
      <c r="E42" s="14"/>
      <c r="F42" s="14"/>
      <c r="G42" s="14"/>
      <c r="H42" s="14"/>
      <c r="I42" s="14"/>
      <c r="J42" s="15"/>
    </row>
    <row r="43" spans="2:10" ht="20.1" customHeight="1">
      <c r="B43" s="16"/>
      <c r="C43" s="12" t="s">
        <v>109</v>
      </c>
      <c r="D43" s="42">
        <v>130.06</v>
      </c>
      <c r="E43" s="14"/>
      <c r="F43" s="14"/>
      <c r="G43" s="14"/>
      <c r="H43" s="14"/>
      <c r="I43" s="14"/>
      <c r="J43" s="15"/>
    </row>
    <row r="44" spans="2:10" ht="20.1" customHeight="1" thickBot="1">
      <c r="B44" s="18"/>
      <c r="C44" s="22" t="s">
        <v>27</v>
      </c>
      <c r="D44" s="43">
        <v>5000</v>
      </c>
      <c r="E44" s="19"/>
      <c r="F44" s="19"/>
      <c r="G44" s="19"/>
      <c r="H44" s="19"/>
      <c r="I44" s="19"/>
      <c r="J44" s="20"/>
    </row>
    <row r="45" spans="2:10" ht="15" thickBot="1">
      <c r="B45" s="16"/>
      <c r="C45" s="14"/>
      <c r="D45" s="14"/>
      <c r="E45" s="14"/>
      <c r="F45" s="14"/>
      <c r="G45" s="14"/>
      <c r="H45" s="14"/>
      <c r="I45" s="14"/>
      <c r="J45" s="15"/>
    </row>
    <row r="46" spans="2:10" ht="15">
      <c r="B46" s="34" t="s">
        <v>35</v>
      </c>
      <c r="C46" s="35" t="s">
        <v>116</v>
      </c>
      <c r="D46" s="38"/>
      <c r="E46" s="26"/>
      <c r="F46" s="26"/>
      <c r="G46" s="26"/>
      <c r="H46" s="26"/>
      <c r="I46" s="26"/>
      <c r="J46" s="24"/>
    </row>
    <row r="47" spans="2:10" ht="20.1" customHeight="1">
      <c r="B47" s="16"/>
      <c r="C47" s="12" t="s">
        <v>108</v>
      </c>
      <c r="D47" s="44" t="s">
        <v>235</v>
      </c>
      <c r="E47" s="45" t="s">
        <v>236</v>
      </c>
      <c r="F47" s="14"/>
      <c r="G47" s="14"/>
      <c r="H47" s="14"/>
      <c r="I47" s="14"/>
      <c r="J47" s="15"/>
    </row>
    <row r="48" spans="2:10" ht="20.1" customHeight="1">
      <c r="B48" s="16"/>
      <c r="C48" s="12" t="s">
        <v>45</v>
      </c>
      <c r="D48" s="44" t="s">
        <v>234</v>
      </c>
      <c r="E48" s="14"/>
      <c r="F48" s="14"/>
      <c r="G48" s="14"/>
      <c r="H48" s="14"/>
      <c r="I48" s="14"/>
      <c r="J48" s="15"/>
    </row>
    <row r="49" spans="2:10" ht="20.1" customHeight="1">
      <c r="B49" s="16"/>
      <c r="C49" s="12" t="s">
        <v>46</v>
      </c>
      <c r="D49" s="44" t="s">
        <v>124</v>
      </c>
      <c r="E49" s="14"/>
      <c r="F49" s="14"/>
      <c r="G49" s="14"/>
      <c r="H49" s="14"/>
      <c r="I49" s="14"/>
      <c r="J49" s="15"/>
    </row>
    <row r="50" spans="2:10" ht="20.1" customHeight="1" thickBot="1">
      <c r="B50" s="18"/>
      <c r="C50" s="19"/>
      <c r="D50" s="19"/>
      <c r="E50" s="19"/>
      <c r="F50" s="19"/>
      <c r="G50" s="19"/>
      <c r="H50" s="19"/>
      <c r="I50" s="19"/>
      <c r="J50" s="20"/>
    </row>
    <row r="51" spans="2:10" ht="15" thickBot="1">
      <c r="B51" s="16"/>
      <c r="C51" s="14"/>
      <c r="D51" s="14"/>
      <c r="E51" s="14"/>
      <c r="F51" s="14"/>
      <c r="G51" s="14"/>
      <c r="H51" s="14"/>
      <c r="I51" s="14"/>
      <c r="J51" s="15"/>
    </row>
    <row r="52" spans="2:10" ht="15">
      <c r="B52" s="32" t="s">
        <v>43</v>
      </c>
      <c r="C52" s="33" t="s">
        <v>41</v>
      </c>
      <c r="D52" s="23"/>
      <c r="E52" s="23"/>
      <c r="F52" s="23"/>
      <c r="G52" s="23"/>
      <c r="H52" s="23"/>
      <c r="I52" s="23"/>
      <c r="J52" s="24"/>
    </row>
    <row r="53" spans="2:10" ht="30" customHeight="1">
      <c r="B53" s="13"/>
      <c r="C53" s="12" t="s">
        <v>105</v>
      </c>
      <c r="D53" s="17">
        <v>0.72</v>
      </c>
      <c r="E53" s="12"/>
      <c r="F53" s="12"/>
      <c r="G53" s="12"/>
      <c r="H53" s="12"/>
      <c r="I53" s="12"/>
      <c r="J53" s="15"/>
    </row>
    <row r="54" spans="2:10" ht="30" customHeight="1">
      <c r="B54" s="13"/>
      <c r="C54" s="12" t="s">
        <v>106</v>
      </c>
      <c r="D54" s="17">
        <v>0.11</v>
      </c>
      <c r="E54" s="12"/>
      <c r="F54" s="12"/>
      <c r="G54" s="12"/>
      <c r="H54" s="12"/>
      <c r="I54" s="12"/>
      <c r="J54" s="15"/>
    </row>
    <row r="55" spans="2:10" ht="30" customHeight="1">
      <c r="B55" s="13"/>
      <c r="C55" s="12" t="s">
        <v>107</v>
      </c>
      <c r="D55" s="17">
        <v>0.15</v>
      </c>
      <c r="E55" s="12"/>
      <c r="F55" s="12"/>
      <c r="G55" s="12"/>
      <c r="H55" s="12"/>
      <c r="I55" s="12"/>
      <c r="J55" s="15"/>
    </row>
    <row r="56" spans="2:10" ht="15">
      <c r="B56" s="13"/>
      <c r="C56" s="12" t="s">
        <v>100</v>
      </c>
      <c r="D56" s="17">
        <v>0.01</v>
      </c>
      <c r="E56" s="12"/>
      <c r="F56" s="12"/>
      <c r="G56" s="12"/>
      <c r="H56" s="12"/>
      <c r="I56" s="12"/>
      <c r="J56" s="15"/>
    </row>
    <row r="57" spans="2:10" ht="15">
      <c r="B57" s="13"/>
      <c r="C57" s="12" t="s">
        <v>42</v>
      </c>
      <c r="D57" s="17">
        <v>0.01</v>
      </c>
      <c r="E57" s="12"/>
      <c r="F57" s="12"/>
      <c r="G57" s="12"/>
      <c r="H57" s="12"/>
      <c r="I57" s="12"/>
      <c r="J57" s="15"/>
    </row>
    <row r="58" spans="2:10" ht="15" thickBot="1">
      <c r="B58" s="18"/>
      <c r="C58" s="19"/>
      <c r="D58" s="19"/>
      <c r="E58" s="19"/>
      <c r="F58" s="19"/>
      <c r="G58" s="19"/>
      <c r="H58" s="19"/>
      <c r="I58" s="19"/>
      <c r="J58" s="20"/>
    </row>
    <row r="59" spans="2:10" ht="30" customHeight="1">
      <c r="B59" s="34" t="s">
        <v>44</v>
      </c>
      <c r="C59" s="35" t="s">
        <v>29</v>
      </c>
      <c r="D59" s="26"/>
      <c r="E59" s="26"/>
      <c r="F59" s="26"/>
      <c r="G59" s="26"/>
      <c r="H59" s="26"/>
      <c r="I59" s="26"/>
      <c r="J59" s="24"/>
    </row>
    <row r="60" spans="2:10" ht="30" customHeight="1">
      <c r="B60" s="16"/>
      <c r="C60" s="12" t="s">
        <v>112</v>
      </c>
      <c r="D60" s="12">
        <v>49.8</v>
      </c>
      <c r="E60" s="14"/>
      <c r="F60" s="14"/>
      <c r="G60" s="14"/>
      <c r="H60" s="14"/>
      <c r="I60" s="14"/>
      <c r="J60" s="15"/>
    </row>
    <row r="61" spans="2:10" ht="39.95" customHeight="1">
      <c r="B61" s="16"/>
      <c r="C61" s="12" t="s">
        <v>113</v>
      </c>
      <c r="D61" s="12">
        <v>5.7</v>
      </c>
      <c r="E61" s="14"/>
      <c r="F61" s="14"/>
      <c r="G61" s="14"/>
      <c r="H61" s="14"/>
      <c r="I61" s="14"/>
      <c r="J61" s="15"/>
    </row>
    <row r="62" spans="2:10" ht="15" thickBot="1">
      <c r="B62" s="18"/>
      <c r="C62" s="22" t="s">
        <v>114</v>
      </c>
      <c r="D62" s="43">
        <f>D60-D61</f>
        <v>44.099999999999994</v>
      </c>
      <c r="E62" s="19"/>
      <c r="F62" s="19"/>
      <c r="G62" s="19"/>
      <c r="H62" s="19"/>
      <c r="I62" s="19"/>
      <c r="J62" s="20"/>
    </row>
    <row r="63" spans="2:10" ht="15" thickBot="1">
      <c r="B63" s="16"/>
      <c r="C63" s="12"/>
      <c r="D63" s="12"/>
      <c r="E63" s="12"/>
      <c r="F63" s="14"/>
      <c r="G63" s="14"/>
      <c r="H63" s="14"/>
      <c r="I63" s="14"/>
      <c r="J63" s="15"/>
    </row>
    <row r="64" spans="2:10" ht="60" customHeight="1">
      <c r="B64" s="34" t="s">
        <v>110</v>
      </c>
      <c r="C64" s="35" t="s">
        <v>36</v>
      </c>
      <c r="D64" s="26"/>
      <c r="E64" s="26"/>
      <c r="F64" s="26"/>
      <c r="G64" s="26"/>
      <c r="H64" s="26"/>
      <c r="I64" s="26"/>
      <c r="J64" s="24"/>
    </row>
    <row r="65" spans="2:10" ht="15">
      <c r="B65" s="16"/>
      <c r="C65" s="14"/>
      <c r="D65" s="14"/>
      <c r="E65" s="14"/>
      <c r="F65" s="14"/>
      <c r="G65" s="14"/>
      <c r="H65" s="14"/>
      <c r="I65" s="14"/>
      <c r="J65" s="15"/>
    </row>
    <row r="66" spans="2:10" ht="15">
      <c r="B66" s="16"/>
      <c r="C66" s="46" t="s">
        <v>144</v>
      </c>
      <c r="D66" s="47" t="s">
        <v>232</v>
      </c>
      <c r="E66" s="14"/>
      <c r="F66" s="14"/>
      <c r="G66" s="14"/>
      <c r="H66" s="14"/>
      <c r="I66" s="14"/>
      <c r="J66" s="15"/>
    </row>
    <row r="67" spans="2:10" ht="15">
      <c r="B67" s="16"/>
      <c r="C67" s="48" t="s">
        <v>145</v>
      </c>
      <c r="D67" s="49">
        <v>0.3</v>
      </c>
      <c r="E67" s="14"/>
      <c r="F67" s="14"/>
      <c r="G67" s="14"/>
      <c r="H67" s="14"/>
      <c r="I67" s="14"/>
      <c r="J67" s="15"/>
    </row>
    <row r="68" spans="2:10" ht="15">
      <c r="B68" s="16"/>
      <c r="C68" s="12" t="s">
        <v>101</v>
      </c>
      <c r="D68" s="50">
        <v>34.36</v>
      </c>
      <c r="E68" s="14"/>
      <c r="F68" s="14"/>
      <c r="G68" s="14"/>
      <c r="H68" s="14"/>
      <c r="I68" s="14"/>
      <c r="J68" s="15"/>
    </row>
    <row r="69" spans="2:10" ht="15">
      <c r="B69" s="16"/>
      <c r="C69" s="12" t="s">
        <v>37</v>
      </c>
      <c r="D69" s="50">
        <v>12.76</v>
      </c>
      <c r="E69" s="14"/>
      <c r="F69" s="14"/>
      <c r="G69" s="14"/>
      <c r="H69" s="14"/>
      <c r="I69" s="14"/>
      <c r="J69" s="15"/>
    </row>
    <row r="70" spans="2:10" ht="29.25" thickBot="1">
      <c r="B70" s="18"/>
      <c r="C70" s="22" t="s">
        <v>115</v>
      </c>
      <c r="D70" s="51" t="s">
        <v>233</v>
      </c>
      <c r="E70" s="19"/>
      <c r="F70" s="19"/>
      <c r="G70" s="19"/>
      <c r="H70" s="19"/>
      <c r="I70" s="19"/>
      <c r="J70" s="20"/>
    </row>
    <row r="71" spans="2:10" ht="15" thickBot="1">
      <c r="B71" s="16"/>
      <c r="C71" s="14"/>
      <c r="D71" s="14"/>
      <c r="E71" s="14"/>
      <c r="F71" s="14"/>
      <c r="G71" s="14"/>
      <c r="H71" s="14"/>
      <c r="I71" s="14"/>
      <c r="J71" s="15"/>
    </row>
    <row r="72" spans="2:10" ht="15.75" thickBot="1">
      <c r="B72" s="73" t="s">
        <v>111</v>
      </c>
      <c r="C72" s="98" t="s">
        <v>30</v>
      </c>
      <c r="D72" s="99"/>
      <c r="E72" s="99"/>
      <c r="F72" s="99"/>
      <c r="G72" s="99"/>
      <c r="H72" s="99"/>
      <c r="I72" s="99"/>
      <c r="J72" s="100"/>
    </row>
    <row r="73" spans="2:13" ht="15">
      <c r="B73" s="91" t="s">
        <v>125</v>
      </c>
      <c r="C73" s="87" t="s">
        <v>126</v>
      </c>
      <c r="D73" s="101" t="s">
        <v>146</v>
      </c>
      <c r="E73" s="103" t="s">
        <v>127</v>
      </c>
      <c r="F73" s="87" t="s">
        <v>38</v>
      </c>
      <c r="G73" s="93" t="s">
        <v>128</v>
      </c>
      <c r="H73" s="94"/>
      <c r="I73" s="95"/>
      <c r="J73" s="85" t="s">
        <v>129</v>
      </c>
      <c r="K73" s="86"/>
      <c r="L73" s="87" t="s">
        <v>130</v>
      </c>
      <c r="M73" s="89" t="s">
        <v>131</v>
      </c>
    </row>
    <row r="74" spans="2:13" ht="29.25" thickBot="1">
      <c r="B74" s="92"/>
      <c r="C74" s="88"/>
      <c r="D74" s="102"/>
      <c r="E74" s="104"/>
      <c r="F74" s="88"/>
      <c r="G74" s="74" t="s">
        <v>132</v>
      </c>
      <c r="H74" s="74" t="s">
        <v>133</v>
      </c>
      <c r="I74" s="74" t="s">
        <v>134</v>
      </c>
      <c r="J74" s="74" t="s">
        <v>135</v>
      </c>
      <c r="K74" s="74" t="s">
        <v>136</v>
      </c>
      <c r="L74" s="88"/>
      <c r="M74" s="90"/>
    </row>
    <row r="75" spans="2:13" ht="20.25" customHeight="1" thickBot="1">
      <c r="B75" s="63">
        <v>1</v>
      </c>
      <c r="C75" s="64" t="s">
        <v>147</v>
      </c>
      <c r="D75" s="64" t="s">
        <v>159</v>
      </c>
      <c r="E75" s="65" t="s">
        <v>137</v>
      </c>
      <c r="F75" s="64" t="s">
        <v>142</v>
      </c>
      <c r="G75" s="67">
        <v>25</v>
      </c>
      <c r="H75" s="68">
        <v>25</v>
      </c>
      <c r="I75" s="68">
        <v>4</v>
      </c>
      <c r="J75" s="67">
        <v>20.23168</v>
      </c>
      <c r="K75" s="68">
        <v>81.24447</v>
      </c>
      <c r="L75" s="66">
        <f>G75*H75/10000</f>
        <v>0.0625</v>
      </c>
      <c r="M75" s="69">
        <f>G75*H75*I75/10000</f>
        <v>0.25</v>
      </c>
    </row>
    <row r="76" spans="2:13" ht="20.25" customHeight="1" thickBot="1">
      <c r="B76" s="70">
        <v>2</v>
      </c>
      <c r="C76" s="56" t="s">
        <v>148</v>
      </c>
      <c r="D76" s="56" t="s">
        <v>172</v>
      </c>
      <c r="E76" s="60" t="s">
        <v>140</v>
      </c>
      <c r="F76" s="56" t="s">
        <v>142</v>
      </c>
      <c r="G76" s="57">
        <v>28</v>
      </c>
      <c r="H76" s="54">
        <v>28</v>
      </c>
      <c r="I76" s="54">
        <v>4</v>
      </c>
      <c r="J76" s="57">
        <v>20.235058</v>
      </c>
      <c r="K76" s="54">
        <v>81.241763</v>
      </c>
      <c r="L76" s="66">
        <f aca="true" t="shared" si="0" ref="L76:L139">G76*H76/10000</f>
        <v>0.0784</v>
      </c>
      <c r="M76" s="69">
        <f aca="true" t="shared" si="1" ref="M76:M139">G76*H76*I76/10000</f>
        <v>0.3136</v>
      </c>
    </row>
    <row r="77" spans="2:13" ht="20.25" customHeight="1" thickBot="1">
      <c r="B77" s="70">
        <v>3</v>
      </c>
      <c r="C77" s="56" t="s">
        <v>149</v>
      </c>
      <c r="D77" s="56" t="s">
        <v>173</v>
      </c>
      <c r="E77" s="60" t="s">
        <v>137</v>
      </c>
      <c r="F77" s="56" t="s">
        <v>142</v>
      </c>
      <c r="G77" s="57">
        <v>25</v>
      </c>
      <c r="H77" s="54">
        <v>25</v>
      </c>
      <c r="I77" s="54">
        <v>4</v>
      </c>
      <c r="J77" s="57">
        <v>20.232623</v>
      </c>
      <c r="K77" s="54">
        <v>81.241963</v>
      </c>
      <c r="L77" s="66">
        <f t="shared" si="0"/>
        <v>0.0625</v>
      </c>
      <c r="M77" s="69">
        <f t="shared" si="1"/>
        <v>0.25</v>
      </c>
    </row>
    <row r="78" spans="2:13" ht="20.25" customHeight="1" thickBot="1">
      <c r="B78" s="70">
        <v>4</v>
      </c>
      <c r="C78" s="56" t="s">
        <v>150</v>
      </c>
      <c r="D78" s="56" t="s">
        <v>174</v>
      </c>
      <c r="E78" s="60" t="s">
        <v>137</v>
      </c>
      <c r="F78" s="56" t="s">
        <v>142</v>
      </c>
      <c r="G78" s="57">
        <v>25</v>
      </c>
      <c r="H78" s="54">
        <v>25</v>
      </c>
      <c r="I78" s="54">
        <v>4</v>
      </c>
      <c r="J78" s="57">
        <v>20.233575</v>
      </c>
      <c r="K78" s="54">
        <v>81.234878</v>
      </c>
      <c r="L78" s="66">
        <f t="shared" si="0"/>
        <v>0.0625</v>
      </c>
      <c r="M78" s="69">
        <f t="shared" si="1"/>
        <v>0.25</v>
      </c>
    </row>
    <row r="79" spans="2:13" ht="20.25" customHeight="1" thickBot="1">
      <c r="B79" s="70">
        <v>5</v>
      </c>
      <c r="C79" s="56" t="s">
        <v>151</v>
      </c>
      <c r="D79" s="56" t="s">
        <v>175</v>
      </c>
      <c r="E79" s="60" t="s">
        <v>140</v>
      </c>
      <c r="F79" s="56" t="s">
        <v>142</v>
      </c>
      <c r="G79" s="57">
        <v>30</v>
      </c>
      <c r="H79" s="54">
        <v>30</v>
      </c>
      <c r="I79" s="54">
        <v>4</v>
      </c>
      <c r="J79" s="57">
        <v>20.232167</v>
      </c>
      <c r="K79" s="54">
        <v>81.240436</v>
      </c>
      <c r="L79" s="66">
        <f t="shared" si="0"/>
        <v>0.09</v>
      </c>
      <c r="M79" s="69">
        <f t="shared" si="1"/>
        <v>0.36</v>
      </c>
    </row>
    <row r="80" spans="2:13" ht="20.25" customHeight="1" thickBot="1">
      <c r="B80" s="70">
        <v>6</v>
      </c>
      <c r="C80" s="56" t="s">
        <v>152</v>
      </c>
      <c r="D80" s="56" t="s">
        <v>176</v>
      </c>
      <c r="E80" s="60" t="s">
        <v>140</v>
      </c>
      <c r="F80" s="56" t="s">
        <v>142</v>
      </c>
      <c r="G80" s="57">
        <v>28</v>
      </c>
      <c r="H80" s="54">
        <v>28</v>
      </c>
      <c r="I80" s="54">
        <v>4</v>
      </c>
      <c r="J80" s="57">
        <v>20.233074</v>
      </c>
      <c r="K80" s="54">
        <v>81.239544</v>
      </c>
      <c r="L80" s="66">
        <f t="shared" si="0"/>
        <v>0.0784</v>
      </c>
      <c r="M80" s="69">
        <f t="shared" si="1"/>
        <v>0.3136</v>
      </c>
    </row>
    <row r="81" spans="2:13" ht="20.25" customHeight="1" thickBot="1">
      <c r="B81" s="70">
        <v>7</v>
      </c>
      <c r="C81" s="56" t="s">
        <v>153</v>
      </c>
      <c r="D81" s="56" t="s">
        <v>177</v>
      </c>
      <c r="E81" s="60" t="s">
        <v>140</v>
      </c>
      <c r="F81" s="56" t="s">
        <v>142</v>
      </c>
      <c r="G81" s="57">
        <v>20</v>
      </c>
      <c r="H81" s="54">
        <v>20</v>
      </c>
      <c r="I81" s="54">
        <v>3</v>
      </c>
      <c r="J81" s="57">
        <v>20.22667</v>
      </c>
      <c r="K81" s="54">
        <v>81.239443</v>
      </c>
      <c r="L81" s="66">
        <f t="shared" si="0"/>
        <v>0.04</v>
      </c>
      <c r="M81" s="69">
        <f t="shared" si="1"/>
        <v>0.12</v>
      </c>
    </row>
    <row r="82" spans="2:13" ht="20.25" customHeight="1" thickBot="1">
      <c r="B82" s="70">
        <v>8</v>
      </c>
      <c r="C82" s="56" t="s">
        <v>154</v>
      </c>
      <c r="D82" s="56" t="s">
        <v>178</v>
      </c>
      <c r="E82" s="60" t="s">
        <v>140</v>
      </c>
      <c r="F82" s="56" t="s">
        <v>142</v>
      </c>
      <c r="G82" s="57">
        <v>30</v>
      </c>
      <c r="H82" s="54">
        <v>30</v>
      </c>
      <c r="I82" s="54">
        <v>3</v>
      </c>
      <c r="J82" s="57">
        <v>20.206432</v>
      </c>
      <c r="K82" s="54">
        <v>81.252118</v>
      </c>
      <c r="L82" s="66">
        <f t="shared" si="0"/>
        <v>0.09</v>
      </c>
      <c r="M82" s="69">
        <f t="shared" si="1"/>
        <v>0.27</v>
      </c>
    </row>
    <row r="83" spans="2:13" ht="20.25" customHeight="1" thickBot="1">
      <c r="B83" s="70">
        <v>9</v>
      </c>
      <c r="C83" s="56" t="s">
        <v>155</v>
      </c>
      <c r="D83" s="56" t="s">
        <v>179</v>
      </c>
      <c r="E83" s="60" t="s">
        <v>137</v>
      </c>
      <c r="F83" s="56" t="s">
        <v>142</v>
      </c>
      <c r="G83" s="57">
        <v>30</v>
      </c>
      <c r="H83" s="54">
        <v>30</v>
      </c>
      <c r="I83" s="54">
        <v>3.5</v>
      </c>
      <c r="J83" s="57">
        <v>20.217568</v>
      </c>
      <c r="K83" s="54">
        <v>81.254717</v>
      </c>
      <c r="L83" s="66">
        <f t="shared" si="0"/>
        <v>0.09</v>
      </c>
      <c r="M83" s="69">
        <f t="shared" si="1"/>
        <v>0.315</v>
      </c>
    </row>
    <row r="84" spans="2:13" ht="20.25" customHeight="1" thickBot="1">
      <c r="B84" s="70">
        <v>10</v>
      </c>
      <c r="C84" s="56" t="s">
        <v>156</v>
      </c>
      <c r="D84" s="56" t="s">
        <v>180</v>
      </c>
      <c r="E84" s="60" t="s">
        <v>137</v>
      </c>
      <c r="F84" s="56" t="s">
        <v>142</v>
      </c>
      <c r="G84" s="57">
        <v>25</v>
      </c>
      <c r="H84" s="54">
        <v>25</v>
      </c>
      <c r="I84" s="54">
        <v>3</v>
      </c>
      <c r="J84" s="57">
        <v>20.224277</v>
      </c>
      <c r="K84" s="54">
        <v>81.250025</v>
      </c>
      <c r="L84" s="66">
        <f t="shared" si="0"/>
        <v>0.0625</v>
      </c>
      <c r="M84" s="69">
        <f t="shared" si="1"/>
        <v>0.1875</v>
      </c>
    </row>
    <row r="85" spans="2:13" ht="20.25" customHeight="1" thickBot="1">
      <c r="B85" s="70">
        <v>11</v>
      </c>
      <c r="C85" s="56" t="s">
        <v>157</v>
      </c>
      <c r="D85" s="56" t="s">
        <v>181</v>
      </c>
      <c r="E85" s="60" t="s">
        <v>140</v>
      </c>
      <c r="F85" s="56" t="s">
        <v>138</v>
      </c>
      <c r="G85" s="84" t="s">
        <v>141</v>
      </c>
      <c r="H85" s="84"/>
      <c r="I85" s="84"/>
      <c r="J85" s="57">
        <v>20.225328</v>
      </c>
      <c r="K85" s="54">
        <v>81.247158</v>
      </c>
      <c r="L85" s="66">
        <f>1/2.47</f>
        <v>0.4048582995951417</v>
      </c>
      <c r="M85" s="69">
        <f>L85*1.1*0.6</f>
        <v>0.26720647773279355</v>
      </c>
    </row>
    <row r="86" spans="2:13" ht="20.25" customHeight="1" thickBot="1">
      <c r="B86" s="70">
        <v>12</v>
      </c>
      <c r="C86" s="56" t="s">
        <v>158</v>
      </c>
      <c r="D86" s="56" t="s">
        <v>182</v>
      </c>
      <c r="E86" s="60" t="s">
        <v>137</v>
      </c>
      <c r="F86" s="56" t="s">
        <v>138</v>
      </c>
      <c r="G86" s="84" t="s">
        <v>141</v>
      </c>
      <c r="H86" s="84"/>
      <c r="I86" s="84"/>
      <c r="J86" s="57">
        <v>20.213922</v>
      </c>
      <c r="K86" s="54">
        <v>81.250827</v>
      </c>
      <c r="L86" s="66">
        <f aca="true" t="shared" si="2" ref="L86:L87">1/2.47</f>
        <v>0.4048582995951417</v>
      </c>
      <c r="M86" s="69">
        <f>L86*1.1*0.6</f>
        <v>0.26720647773279355</v>
      </c>
    </row>
    <row r="87" spans="2:13" ht="20.25" customHeight="1" thickBot="1">
      <c r="B87" s="70">
        <v>13</v>
      </c>
      <c r="C87" s="56" t="s">
        <v>159</v>
      </c>
      <c r="D87" s="56" t="s">
        <v>183</v>
      </c>
      <c r="E87" s="60" t="s">
        <v>140</v>
      </c>
      <c r="F87" s="56" t="s">
        <v>138</v>
      </c>
      <c r="G87" s="84" t="s">
        <v>141</v>
      </c>
      <c r="H87" s="84"/>
      <c r="I87" s="84"/>
      <c r="J87" s="57">
        <v>20.215558</v>
      </c>
      <c r="K87" s="54">
        <v>81.255548</v>
      </c>
      <c r="L87" s="66">
        <f t="shared" si="2"/>
        <v>0.4048582995951417</v>
      </c>
      <c r="M87" s="69">
        <f>L87*1.1*0.6</f>
        <v>0.26720647773279355</v>
      </c>
    </row>
    <row r="88" spans="2:13" ht="20.25" customHeight="1" thickBot="1">
      <c r="B88" s="70">
        <v>14</v>
      </c>
      <c r="C88" s="56" t="s">
        <v>160</v>
      </c>
      <c r="D88" s="56" t="s">
        <v>184</v>
      </c>
      <c r="E88" s="60" t="s">
        <v>137</v>
      </c>
      <c r="F88" s="56" t="s">
        <v>142</v>
      </c>
      <c r="G88" s="57">
        <v>30</v>
      </c>
      <c r="H88" s="54">
        <v>30</v>
      </c>
      <c r="I88" s="54">
        <v>4</v>
      </c>
      <c r="J88" s="53"/>
      <c r="K88" s="55"/>
      <c r="L88" s="66">
        <f t="shared" si="0"/>
        <v>0.09</v>
      </c>
      <c r="M88" s="69">
        <f t="shared" si="1"/>
        <v>0.36</v>
      </c>
    </row>
    <row r="89" spans="2:13" ht="20.25" customHeight="1" thickBot="1">
      <c r="B89" s="70">
        <v>15</v>
      </c>
      <c r="C89" s="56" t="s">
        <v>161</v>
      </c>
      <c r="D89" s="56" t="s">
        <v>185</v>
      </c>
      <c r="E89" s="60" t="s">
        <v>140</v>
      </c>
      <c r="F89" s="56" t="s">
        <v>142</v>
      </c>
      <c r="G89" s="57">
        <v>18</v>
      </c>
      <c r="H89" s="54">
        <v>18</v>
      </c>
      <c r="I89" s="54">
        <v>4.5</v>
      </c>
      <c r="J89" s="53"/>
      <c r="K89" s="55"/>
      <c r="L89" s="66">
        <f t="shared" si="0"/>
        <v>0.0324</v>
      </c>
      <c r="M89" s="69">
        <f t="shared" si="1"/>
        <v>0.1458</v>
      </c>
    </row>
    <row r="90" spans="2:13" ht="20.25" customHeight="1" thickBot="1">
      <c r="B90" s="70">
        <v>16</v>
      </c>
      <c r="C90" s="56" t="s">
        <v>162</v>
      </c>
      <c r="D90" s="56" t="s">
        <v>186</v>
      </c>
      <c r="E90" s="60" t="s">
        <v>140</v>
      </c>
      <c r="F90" s="56" t="s">
        <v>142</v>
      </c>
      <c r="G90" s="57">
        <v>18</v>
      </c>
      <c r="H90" s="54">
        <v>18</v>
      </c>
      <c r="I90" s="54">
        <v>4.5</v>
      </c>
      <c r="J90" s="53"/>
      <c r="K90" s="55"/>
      <c r="L90" s="66">
        <f t="shared" si="0"/>
        <v>0.0324</v>
      </c>
      <c r="M90" s="69">
        <f t="shared" si="1"/>
        <v>0.1458</v>
      </c>
    </row>
    <row r="91" spans="2:13" ht="20.25" customHeight="1" thickBot="1">
      <c r="B91" s="70">
        <v>17</v>
      </c>
      <c r="C91" s="56" t="s">
        <v>163</v>
      </c>
      <c r="D91" s="56" t="s">
        <v>187</v>
      </c>
      <c r="E91" s="60" t="s">
        <v>140</v>
      </c>
      <c r="F91" s="56" t="s">
        <v>142</v>
      </c>
      <c r="G91" s="57">
        <v>18</v>
      </c>
      <c r="H91" s="54">
        <v>18</v>
      </c>
      <c r="I91" s="54">
        <v>3</v>
      </c>
      <c r="J91" s="53"/>
      <c r="K91" s="55"/>
      <c r="L91" s="66">
        <f t="shared" si="0"/>
        <v>0.0324</v>
      </c>
      <c r="M91" s="69">
        <f t="shared" si="1"/>
        <v>0.0972</v>
      </c>
    </row>
    <row r="92" spans="2:13" ht="20.25" customHeight="1" thickBot="1">
      <c r="B92" s="70">
        <v>18</v>
      </c>
      <c r="C92" s="56" t="s">
        <v>164</v>
      </c>
      <c r="D92" s="56" t="s">
        <v>188</v>
      </c>
      <c r="E92" s="60" t="s">
        <v>140</v>
      </c>
      <c r="F92" s="56" t="s">
        <v>142</v>
      </c>
      <c r="G92" s="57">
        <v>20</v>
      </c>
      <c r="H92" s="54">
        <v>20</v>
      </c>
      <c r="I92" s="54">
        <v>3</v>
      </c>
      <c r="J92" s="53"/>
      <c r="K92" s="55"/>
      <c r="L92" s="66">
        <f t="shared" si="0"/>
        <v>0.04</v>
      </c>
      <c r="M92" s="69">
        <f t="shared" si="1"/>
        <v>0.12</v>
      </c>
    </row>
    <row r="93" spans="2:13" ht="20.25" customHeight="1" thickBot="1">
      <c r="B93" s="70">
        <v>19</v>
      </c>
      <c r="C93" s="56" t="s">
        <v>147</v>
      </c>
      <c r="D93" s="56" t="s">
        <v>159</v>
      </c>
      <c r="E93" s="60" t="s">
        <v>140</v>
      </c>
      <c r="F93" s="56" t="s">
        <v>142</v>
      </c>
      <c r="G93" s="57">
        <v>25</v>
      </c>
      <c r="H93" s="54">
        <v>25</v>
      </c>
      <c r="I93" s="54">
        <v>4</v>
      </c>
      <c r="J93" s="57">
        <v>20.23168</v>
      </c>
      <c r="K93" s="54">
        <v>81.24447</v>
      </c>
      <c r="L93" s="66">
        <f t="shared" si="0"/>
        <v>0.0625</v>
      </c>
      <c r="M93" s="69">
        <f t="shared" si="1"/>
        <v>0.25</v>
      </c>
    </row>
    <row r="94" spans="2:13" ht="20.25" customHeight="1" thickBot="1">
      <c r="B94" s="70">
        <v>20</v>
      </c>
      <c r="C94" s="56" t="s">
        <v>148</v>
      </c>
      <c r="D94" s="56" t="s">
        <v>172</v>
      </c>
      <c r="E94" s="60" t="s">
        <v>137</v>
      </c>
      <c r="F94" s="56" t="s">
        <v>142</v>
      </c>
      <c r="G94" s="57">
        <v>28</v>
      </c>
      <c r="H94" s="54">
        <v>28</v>
      </c>
      <c r="I94" s="54">
        <v>4</v>
      </c>
      <c r="J94" s="57">
        <v>20.235058</v>
      </c>
      <c r="K94" s="54">
        <v>81.241763</v>
      </c>
      <c r="L94" s="66">
        <f t="shared" si="0"/>
        <v>0.0784</v>
      </c>
      <c r="M94" s="69">
        <f t="shared" si="1"/>
        <v>0.3136</v>
      </c>
    </row>
    <row r="95" spans="2:13" ht="20.25" customHeight="1" thickBot="1">
      <c r="B95" s="70">
        <v>21</v>
      </c>
      <c r="C95" s="56" t="s">
        <v>149</v>
      </c>
      <c r="D95" s="56" t="s">
        <v>173</v>
      </c>
      <c r="E95" s="60" t="s">
        <v>137</v>
      </c>
      <c r="F95" s="56" t="s">
        <v>142</v>
      </c>
      <c r="G95" s="57">
        <v>25</v>
      </c>
      <c r="H95" s="54">
        <v>25</v>
      </c>
      <c r="I95" s="54">
        <v>4</v>
      </c>
      <c r="J95" s="57">
        <v>20.232623</v>
      </c>
      <c r="K95" s="54">
        <v>81.241963</v>
      </c>
      <c r="L95" s="66">
        <f t="shared" si="0"/>
        <v>0.0625</v>
      </c>
      <c r="M95" s="69">
        <f t="shared" si="1"/>
        <v>0.25</v>
      </c>
    </row>
    <row r="96" spans="2:13" ht="20.25" customHeight="1" thickBot="1">
      <c r="B96" s="70">
        <v>22</v>
      </c>
      <c r="C96" s="56" t="s">
        <v>150</v>
      </c>
      <c r="D96" s="56" t="s">
        <v>174</v>
      </c>
      <c r="E96" s="60" t="s">
        <v>137</v>
      </c>
      <c r="F96" s="56" t="s">
        <v>142</v>
      </c>
      <c r="G96" s="57">
        <v>25</v>
      </c>
      <c r="H96" s="54">
        <v>25</v>
      </c>
      <c r="I96" s="54">
        <v>4</v>
      </c>
      <c r="J96" s="57">
        <v>20.233515</v>
      </c>
      <c r="K96" s="54">
        <v>81.234878</v>
      </c>
      <c r="L96" s="66">
        <f t="shared" si="0"/>
        <v>0.0625</v>
      </c>
      <c r="M96" s="69">
        <f t="shared" si="1"/>
        <v>0.25</v>
      </c>
    </row>
    <row r="97" spans="2:13" ht="20.25" customHeight="1" thickBot="1">
      <c r="B97" s="70">
        <v>23</v>
      </c>
      <c r="C97" s="56" t="s">
        <v>151</v>
      </c>
      <c r="D97" s="56" t="s">
        <v>175</v>
      </c>
      <c r="E97" s="60" t="s">
        <v>137</v>
      </c>
      <c r="F97" s="56" t="s">
        <v>142</v>
      </c>
      <c r="G97" s="57">
        <v>30</v>
      </c>
      <c r="H97" s="54">
        <v>30</v>
      </c>
      <c r="I97" s="54">
        <v>4</v>
      </c>
      <c r="J97" s="57">
        <v>20.232167</v>
      </c>
      <c r="K97" s="54">
        <v>81.240436</v>
      </c>
      <c r="L97" s="66">
        <f t="shared" si="0"/>
        <v>0.09</v>
      </c>
      <c r="M97" s="69">
        <f t="shared" si="1"/>
        <v>0.36</v>
      </c>
    </row>
    <row r="98" spans="2:13" ht="20.25" customHeight="1" thickBot="1">
      <c r="B98" s="70">
        <v>24</v>
      </c>
      <c r="C98" s="56" t="s">
        <v>152</v>
      </c>
      <c r="D98" s="56" t="s">
        <v>176</v>
      </c>
      <c r="E98" s="60" t="s">
        <v>137</v>
      </c>
      <c r="F98" s="56" t="s">
        <v>142</v>
      </c>
      <c r="G98" s="57">
        <v>28</v>
      </c>
      <c r="H98" s="54">
        <v>28</v>
      </c>
      <c r="I98" s="54">
        <v>4</v>
      </c>
      <c r="J98" s="57">
        <v>20.233074</v>
      </c>
      <c r="K98" s="54">
        <v>81.239544</v>
      </c>
      <c r="L98" s="66">
        <f t="shared" si="0"/>
        <v>0.0784</v>
      </c>
      <c r="M98" s="69">
        <f t="shared" si="1"/>
        <v>0.3136</v>
      </c>
    </row>
    <row r="99" spans="2:13" ht="20.25" customHeight="1" thickBot="1">
      <c r="B99" s="70">
        <v>25</v>
      </c>
      <c r="C99" s="56" t="s">
        <v>153</v>
      </c>
      <c r="D99" s="56" t="s">
        <v>177</v>
      </c>
      <c r="E99" s="60" t="s">
        <v>137</v>
      </c>
      <c r="F99" s="56" t="s">
        <v>142</v>
      </c>
      <c r="G99" s="57">
        <v>20</v>
      </c>
      <c r="H99" s="54">
        <v>20</v>
      </c>
      <c r="I99" s="54">
        <v>3</v>
      </c>
      <c r="J99" s="57">
        <v>20.22667</v>
      </c>
      <c r="K99" s="54">
        <v>81.239443</v>
      </c>
      <c r="L99" s="66">
        <f t="shared" si="0"/>
        <v>0.04</v>
      </c>
      <c r="M99" s="69">
        <f t="shared" si="1"/>
        <v>0.12</v>
      </c>
    </row>
    <row r="100" spans="2:13" ht="20.25" customHeight="1" thickBot="1">
      <c r="B100" s="70">
        <v>26</v>
      </c>
      <c r="C100" s="56" t="s">
        <v>154</v>
      </c>
      <c r="D100" s="56" t="s">
        <v>178</v>
      </c>
      <c r="E100" s="60" t="s">
        <v>137</v>
      </c>
      <c r="F100" s="56" t="s">
        <v>142</v>
      </c>
      <c r="G100" s="57">
        <v>30</v>
      </c>
      <c r="H100" s="54">
        <v>30</v>
      </c>
      <c r="I100" s="54">
        <v>4</v>
      </c>
      <c r="J100" s="57">
        <v>20.206432</v>
      </c>
      <c r="K100" s="54">
        <v>81.252118</v>
      </c>
      <c r="L100" s="66">
        <f t="shared" si="0"/>
        <v>0.09</v>
      </c>
      <c r="M100" s="69">
        <f t="shared" si="1"/>
        <v>0.36</v>
      </c>
    </row>
    <row r="101" spans="2:13" ht="20.25" customHeight="1" thickBot="1">
      <c r="B101" s="70">
        <v>27</v>
      </c>
      <c r="C101" s="56" t="s">
        <v>155</v>
      </c>
      <c r="D101" s="56" t="s">
        <v>179</v>
      </c>
      <c r="E101" s="60" t="s">
        <v>137</v>
      </c>
      <c r="F101" s="56" t="s">
        <v>142</v>
      </c>
      <c r="G101" s="57">
        <v>30</v>
      </c>
      <c r="H101" s="54">
        <v>30</v>
      </c>
      <c r="I101" s="54">
        <v>3.5</v>
      </c>
      <c r="J101" s="57">
        <v>20.217568</v>
      </c>
      <c r="K101" s="54">
        <v>81.254717</v>
      </c>
      <c r="L101" s="66">
        <f t="shared" si="0"/>
        <v>0.09</v>
      </c>
      <c r="M101" s="69">
        <f t="shared" si="1"/>
        <v>0.315</v>
      </c>
    </row>
    <row r="102" spans="2:13" ht="20.25" customHeight="1" thickBot="1">
      <c r="B102" s="70">
        <v>28</v>
      </c>
      <c r="C102" s="56" t="s">
        <v>156</v>
      </c>
      <c r="D102" s="56" t="s">
        <v>180</v>
      </c>
      <c r="E102" s="60" t="s">
        <v>137</v>
      </c>
      <c r="F102" s="56" t="s">
        <v>142</v>
      </c>
      <c r="G102" s="57">
        <v>25</v>
      </c>
      <c r="H102" s="54">
        <v>25</v>
      </c>
      <c r="I102" s="54">
        <v>3.5</v>
      </c>
      <c r="J102" s="57">
        <v>20.224277</v>
      </c>
      <c r="K102" s="54">
        <v>81.250025</v>
      </c>
      <c r="L102" s="66">
        <f t="shared" si="0"/>
        <v>0.0625</v>
      </c>
      <c r="M102" s="69">
        <f t="shared" si="1"/>
        <v>0.21875</v>
      </c>
    </row>
    <row r="103" spans="2:13" ht="20.25" customHeight="1" thickBot="1">
      <c r="B103" s="70">
        <v>29</v>
      </c>
      <c r="C103" s="56" t="s">
        <v>165</v>
      </c>
      <c r="D103" s="56" t="s">
        <v>189</v>
      </c>
      <c r="E103" s="60" t="s">
        <v>140</v>
      </c>
      <c r="F103" s="56" t="s">
        <v>138</v>
      </c>
      <c r="G103" s="84" t="s">
        <v>141</v>
      </c>
      <c r="H103" s="84"/>
      <c r="I103" s="84"/>
      <c r="J103" s="57">
        <v>20.21417</v>
      </c>
      <c r="K103" s="54">
        <v>81.255038</v>
      </c>
      <c r="L103" s="66">
        <f aca="true" t="shared" si="3" ref="L103:L108">1/2.47</f>
        <v>0.4048582995951417</v>
      </c>
      <c r="M103" s="69">
        <f aca="true" t="shared" si="4" ref="M103:M108">L103*1.1*0.6</f>
        <v>0.26720647773279355</v>
      </c>
    </row>
    <row r="104" spans="2:13" ht="20.25" customHeight="1" thickBot="1">
      <c r="B104" s="70">
        <v>30</v>
      </c>
      <c r="C104" s="56" t="s">
        <v>166</v>
      </c>
      <c r="D104" s="56" t="s">
        <v>190</v>
      </c>
      <c r="E104" s="60" t="s">
        <v>137</v>
      </c>
      <c r="F104" s="56" t="s">
        <v>138</v>
      </c>
      <c r="G104" s="84" t="s">
        <v>141</v>
      </c>
      <c r="H104" s="84"/>
      <c r="I104" s="84"/>
      <c r="J104" s="57">
        <v>20.217787</v>
      </c>
      <c r="K104" s="54">
        <v>81.254508</v>
      </c>
      <c r="L104" s="66">
        <f t="shared" si="3"/>
        <v>0.4048582995951417</v>
      </c>
      <c r="M104" s="69">
        <f t="shared" si="4"/>
        <v>0.26720647773279355</v>
      </c>
    </row>
    <row r="105" spans="2:13" ht="20.25" customHeight="1" thickBot="1">
      <c r="B105" s="70">
        <v>31</v>
      </c>
      <c r="C105" s="56" t="s">
        <v>167</v>
      </c>
      <c r="D105" s="56" t="s">
        <v>180</v>
      </c>
      <c r="E105" s="60" t="s">
        <v>140</v>
      </c>
      <c r="F105" s="56" t="s">
        <v>138</v>
      </c>
      <c r="G105" s="84" t="s">
        <v>141</v>
      </c>
      <c r="H105" s="84"/>
      <c r="I105" s="84"/>
      <c r="J105" s="57">
        <v>20.228627</v>
      </c>
      <c r="K105" s="54">
        <v>81.251702</v>
      </c>
      <c r="L105" s="66">
        <f t="shared" si="3"/>
        <v>0.4048582995951417</v>
      </c>
      <c r="M105" s="69">
        <f t="shared" si="4"/>
        <v>0.26720647773279355</v>
      </c>
    </row>
    <row r="106" spans="2:13" ht="20.25" customHeight="1" thickBot="1">
      <c r="B106" s="70">
        <v>32</v>
      </c>
      <c r="C106" s="56" t="s">
        <v>157</v>
      </c>
      <c r="D106" s="56" t="s">
        <v>181</v>
      </c>
      <c r="E106" s="60" t="s">
        <v>137</v>
      </c>
      <c r="F106" s="56" t="s">
        <v>138</v>
      </c>
      <c r="G106" s="84" t="s">
        <v>141</v>
      </c>
      <c r="H106" s="84"/>
      <c r="I106" s="84"/>
      <c r="J106" s="57">
        <v>20.225328</v>
      </c>
      <c r="K106" s="54">
        <v>81.247158</v>
      </c>
      <c r="L106" s="66">
        <f t="shared" si="3"/>
        <v>0.4048582995951417</v>
      </c>
      <c r="M106" s="69">
        <f t="shared" si="4"/>
        <v>0.26720647773279355</v>
      </c>
    </row>
    <row r="107" spans="2:13" ht="20.25" customHeight="1" thickBot="1">
      <c r="B107" s="70">
        <v>33</v>
      </c>
      <c r="C107" s="56" t="s">
        <v>158</v>
      </c>
      <c r="D107" s="56" t="s">
        <v>182</v>
      </c>
      <c r="E107" s="60" t="s">
        <v>137</v>
      </c>
      <c r="F107" s="56" t="s">
        <v>138</v>
      </c>
      <c r="G107" s="84" t="s">
        <v>141</v>
      </c>
      <c r="H107" s="84"/>
      <c r="I107" s="84"/>
      <c r="J107" s="57">
        <v>20.213922</v>
      </c>
      <c r="K107" s="54">
        <v>81.250827</v>
      </c>
      <c r="L107" s="66">
        <f t="shared" si="3"/>
        <v>0.4048582995951417</v>
      </c>
      <c r="M107" s="69">
        <f t="shared" si="4"/>
        <v>0.26720647773279355</v>
      </c>
    </row>
    <row r="108" spans="2:13" ht="20.25" customHeight="1" thickBot="1">
      <c r="B108" s="70">
        <v>34</v>
      </c>
      <c r="C108" s="56" t="s">
        <v>159</v>
      </c>
      <c r="D108" s="56" t="s">
        <v>183</v>
      </c>
      <c r="E108" s="60" t="s">
        <v>137</v>
      </c>
      <c r="F108" s="56" t="s">
        <v>138</v>
      </c>
      <c r="G108" s="84" t="s">
        <v>141</v>
      </c>
      <c r="H108" s="84"/>
      <c r="I108" s="84"/>
      <c r="J108" s="57">
        <v>20.215558</v>
      </c>
      <c r="K108" s="54">
        <v>81.255548</v>
      </c>
      <c r="L108" s="66">
        <f t="shared" si="3"/>
        <v>0.4048582995951417</v>
      </c>
      <c r="M108" s="69">
        <f t="shared" si="4"/>
        <v>0.26720647773279355</v>
      </c>
    </row>
    <row r="109" spans="2:13" ht="20.25" customHeight="1" thickBot="1">
      <c r="B109" s="70">
        <v>35</v>
      </c>
      <c r="C109" s="56" t="s">
        <v>162</v>
      </c>
      <c r="D109" s="56" t="s">
        <v>186</v>
      </c>
      <c r="E109" s="60" t="s">
        <v>140</v>
      </c>
      <c r="F109" s="56" t="s">
        <v>142</v>
      </c>
      <c r="G109" s="57">
        <v>18</v>
      </c>
      <c r="H109" s="54">
        <v>18</v>
      </c>
      <c r="I109" s="54">
        <v>3</v>
      </c>
      <c r="J109" s="57" t="s">
        <v>196</v>
      </c>
      <c r="K109" s="54">
        <v>81.20494</v>
      </c>
      <c r="L109" s="66">
        <f t="shared" si="0"/>
        <v>0.0324</v>
      </c>
      <c r="M109" s="69">
        <f t="shared" si="1"/>
        <v>0.0972</v>
      </c>
    </row>
    <row r="110" spans="2:13" ht="20.25" customHeight="1" thickBot="1">
      <c r="B110" s="70">
        <v>36</v>
      </c>
      <c r="C110" s="56" t="s">
        <v>164</v>
      </c>
      <c r="D110" s="56" t="s">
        <v>188</v>
      </c>
      <c r="E110" s="60" t="s">
        <v>140</v>
      </c>
      <c r="F110" s="56" t="s">
        <v>142</v>
      </c>
      <c r="G110" s="57">
        <v>20</v>
      </c>
      <c r="H110" s="54">
        <v>20</v>
      </c>
      <c r="I110" s="54">
        <v>3</v>
      </c>
      <c r="J110" s="57" t="s">
        <v>195</v>
      </c>
      <c r="K110" s="54">
        <v>81.206626</v>
      </c>
      <c r="L110" s="66">
        <f t="shared" si="0"/>
        <v>0.04</v>
      </c>
      <c r="M110" s="69">
        <f t="shared" si="1"/>
        <v>0.12</v>
      </c>
    </row>
    <row r="111" spans="2:13" ht="20.25" customHeight="1" thickBot="1">
      <c r="B111" s="70">
        <v>37</v>
      </c>
      <c r="C111" s="56" t="s">
        <v>160</v>
      </c>
      <c r="D111" s="56" t="s">
        <v>184</v>
      </c>
      <c r="E111" s="60" t="s">
        <v>137</v>
      </c>
      <c r="F111" s="56" t="s">
        <v>142</v>
      </c>
      <c r="G111" s="57">
        <v>7</v>
      </c>
      <c r="H111" s="54">
        <v>7</v>
      </c>
      <c r="I111" s="54">
        <v>3</v>
      </c>
      <c r="J111" s="53"/>
      <c r="K111" s="55"/>
      <c r="L111" s="66">
        <f t="shared" si="0"/>
        <v>0.0049</v>
      </c>
      <c r="M111" s="69">
        <f t="shared" si="1"/>
        <v>0.0147</v>
      </c>
    </row>
    <row r="112" spans="2:13" ht="20.25" customHeight="1" thickBot="1">
      <c r="B112" s="70">
        <v>38</v>
      </c>
      <c r="C112" s="56" t="s">
        <v>161</v>
      </c>
      <c r="D112" s="56" t="s">
        <v>185</v>
      </c>
      <c r="E112" s="60" t="s">
        <v>137</v>
      </c>
      <c r="F112" s="56" t="s">
        <v>142</v>
      </c>
      <c r="G112" s="57">
        <v>18</v>
      </c>
      <c r="H112" s="54">
        <v>18</v>
      </c>
      <c r="I112" s="54">
        <v>3</v>
      </c>
      <c r="J112" s="57" t="s">
        <v>197</v>
      </c>
      <c r="K112" s="54">
        <v>81.209128</v>
      </c>
      <c r="L112" s="66">
        <f t="shared" si="0"/>
        <v>0.0324</v>
      </c>
      <c r="M112" s="69">
        <f t="shared" si="1"/>
        <v>0.0972</v>
      </c>
    </row>
    <row r="113" spans="2:13" ht="20.25" customHeight="1" thickBot="1">
      <c r="B113" s="70">
        <v>39</v>
      </c>
      <c r="C113" s="56" t="s">
        <v>162</v>
      </c>
      <c r="D113" s="56" t="s">
        <v>186</v>
      </c>
      <c r="E113" s="60" t="s">
        <v>140</v>
      </c>
      <c r="F113" s="56" t="s">
        <v>142</v>
      </c>
      <c r="G113" s="57">
        <v>18</v>
      </c>
      <c r="H113" s="54">
        <v>18</v>
      </c>
      <c r="I113" s="54">
        <v>3</v>
      </c>
      <c r="J113" s="57" t="s">
        <v>196</v>
      </c>
      <c r="K113" s="54">
        <v>81.20494</v>
      </c>
      <c r="L113" s="66">
        <f t="shared" si="0"/>
        <v>0.0324</v>
      </c>
      <c r="M113" s="69">
        <f t="shared" si="1"/>
        <v>0.0972</v>
      </c>
    </row>
    <row r="114" spans="2:13" ht="20.25" customHeight="1" thickBot="1">
      <c r="B114" s="70">
        <v>40</v>
      </c>
      <c r="C114" s="56" t="s">
        <v>168</v>
      </c>
      <c r="D114" s="56" t="s">
        <v>191</v>
      </c>
      <c r="E114" s="60" t="s">
        <v>137</v>
      </c>
      <c r="F114" s="56" t="s">
        <v>142</v>
      </c>
      <c r="G114" s="57">
        <v>20</v>
      </c>
      <c r="H114" s="54">
        <v>24</v>
      </c>
      <c r="I114" s="54">
        <v>4.5</v>
      </c>
      <c r="J114" s="57">
        <v>20.222335</v>
      </c>
      <c r="K114" s="54">
        <v>81.207391</v>
      </c>
      <c r="L114" s="66">
        <f t="shared" si="0"/>
        <v>0.048</v>
      </c>
      <c r="M114" s="69">
        <f t="shared" si="1"/>
        <v>0.216</v>
      </c>
    </row>
    <row r="115" spans="2:13" ht="20.25" customHeight="1" thickBot="1">
      <c r="B115" s="70">
        <v>41</v>
      </c>
      <c r="C115" s="56" t="s">
        <v>163</v>
      </c>
      <c r="D115" s="56" t="s">
        <v>187</v>
      </c>
      <c r="E115" s="60" t="s">
        <v>137</v>
      </c>
      <c r="F115" s="56" t="s">
        <v>142</v>
      </c>
      <c r="G115" s="57">
        <v>18</v>
      </c>
      <c r="H115" s="54">
        <v>18</v>
      </c>
      <c r="I115" s="54">
        <v>3</v>
      </c>
      <c r="J115" s="53"/>
      <c r="K115" s="55"/>
      <c r="L115" s="66">
        <f t="shared" si="0"/>
        <v>0.0324</v>
      </c>
      <c r="M115" s="69">
        <f t="shared" si="1"/>
        <v>0.0972</v>
      </c>
    </row>
    <row r="116" spans="2:13" ht="20.25" customHeight="1" thickBot="1">
      <c r="B116" s="70">
        <v>42</v>
      </c>
      <c r="C116" s="56" t="s">
        <v>150</v>
      </c>
      <c r="D116" s="56" t="s">
        <v>192</v>
      </c>
      <c r="E116" s="60" t="s">
        <v>137</v>
      </c>
      <c r="F116" s="56" t="s">
        <v>142</v>
      </c>
      <c r="G116" s="57">
        <v>20</v>
      </c>
      <c r="H116" s="54">
        <v>15</v>
      </c>
      <c r="I116" s="54">
        <v>3</v>
      </c>
      <c r="J116" s="57">
        <v>20.222368</v>
      </c>
      <c r="K116" s="54">
        <v>81.21008</v>
      </c>
      <c r="L116" s="66">
        <f t="shared" si="0"/>
        <v>0.03</v>
      </c>
      <c r="M116" s="69">
        <f t="shared" si="1"/>
        <v>0.09</v>
      </c>
    </row>
    <row r="117" spans="2:13" ht="20.25" customHeight="1" thickBot="1">
      <c r="B117" s="70">
        <v>43</v>
      </c>
      <c r="C117" s="56" t="s">
        <v>169</v>
      </c>
      <c r="D117" s="56" t="s">
        <v>188</v>
      </c>
      <c r="E117" s="60" t="s">
        <v>140</v>
      </c>
      <c r="F117" s="56" t="s">
        <v>142</v>
      </c>
      <c r="G117" s="57">
        <v>10</v>
      </c>
      <c r="H117" s="54">
        <v>15</v>
      </c>
      <c r="I117" s="54">
        <v>4.5</v>
      </c>
      <c r="J117" s="57">
        <v>20.222335</v>
      </c>
      <c r="K117" s="54">
        <v>81.207391</v>
      </c>
      <c r="L117" s="66">
        <f t="shared" si="0"/>
        <v>0.015</v>
      </c>
      <c r="M117" s="69">
        <f t="shared" si="1"/>
        <v>0.0675</v>
      </c>
    </row>
    <row r="118" spans="2:13" ht="20.25" customHeight="1" thickBot="1">
      <c r="B118" s="70">
        <v>44</v>
      </c>
      <c r="C118" s="56" t="s">
        <v>164</v>
      </c>
      <c r="D118" s="56" t="s">
        <v>188</v>
      </c>
      <c r="E118" s="60" t="s">
        <v>137</v>
      </c>
      <c r="F118" s="56" t="s">
        <v>142</v>
      </c>
      <c r="G118" s="57">
        <v>20</v>
      </c>
      <c r="H118" s="54">
        <v>20</v>
      </c>
      <c r="I118" s="54">
        <v>3</v>
      </c>
      <c r="J118" s="57" t="s">
        <v>195</v>
      </c>
      <c r="K118" s="54">
        <v>81.206626</v>
      </c>
      <c r="L118" s="66">
        <f t="shared" si="0"/>
        <v>0.04</v>
      </c>
      <c r="M118" s="69">
        <f t="shared" si="1"/>
        <v>0.12</v>
      </c>
    </row>
    <row r="119" spans="2:13" ht="20.25" customHeight="1" thickBot="1">
      <c r="B119" s="70">
        <v>45</v>
      </c>
      <c r="C119" s="56" t="s">
        <v>170</v>
      </c>
      <c r="D119" s="56" t="s">
        <v>193</v>
      </c>
      <c r="E119" s="60" t="s">
        <v>140</v>
      </c>
      <c r="F119" s="56" t="s">
        <v>142</v>
      </c>
      <c r="G119" s="57">
        <v>25</v>
      </c>
      <c r="H119" s="54">
        <v>25</v>
      </c>
      <c r="I119" s="54">
        <v>3</v>
      </c>
      <c r="J119" s="57">
        <v>20.221245</v>
      </c>
      <c r="K119" s="54">
        <v>81.20494</v>
      </c>
      <c r="L119" s="66">
        <f t="shared" si="0"/>
        <v>0.0625</v>
      </c>
      <c r="M119" s="69">
        <f t="shared" si="1"/>
        <v>0.1875</v>
      </c>
    </row>
    <row r="120" spans="2:13" ht="20.25" customHeight="1" thickBot="1">
      <c r="B120" s="70">
        <v>46</v>
      </c>
      <c r="C120" s="56" t="s">
        <v>171</v>
      </c>
      <c r="D120" s="56" t="s">
        <v>194</v>
      </c>
      <c r="E120" s="60" t="s">
        <v>137</v>
      </c>
      <c r="F120" s="56" t="s">
        <v>142</v>
      </c>
      <c r="G120" s="57">
        <v>20</v>
      </c>
      <c r="H120" s="54">
        <v>20</v>
      </c>
      <c r="I120" s="54">
        <v>3</v>
      </c>
      <c r="J120" s="57">
        <v>20.221807</v>
      </c>
      <c r="K120" s="54">
        <v>81.210484</v>
      </c>
      <c r="L120" s="66">
        <f t="shared" si="0"/>
        <v>0.04</v>
      </c>
      <c r="M120" s="69">
        <f t="shared" si="1"/>
        <v>0.12</v>
      </c>
    </row>
    <row r="121" spans="2:13" ht="15.75" thickBot="1">
      <c r="B121" s="70">
        <v>47</v>
      </c>
      <c r="C121" s="58" t="s">
        <v>198</v>
      </c>
      <c r="D121" s="61" t="s">
        <v>208</v>
      </c>
      <c r="E121" s="60" t="s">
        <v>137</v>
      </c>
      <c r="F121" s="58" t="s">
        <v>142</v>
      </c>
      <c r="G121" s="75">
        <v>30</v>
      </c>
      <c r="H121" s="75">
        <v>30</v>
      </c>
      <c r="I121" s="75">
        <v>3</v>
      </c>
      <c r="J121" s="52"/>
      <c r="K121" s="52"/>
      <c r="L121" s="66">
        <f t="shared" si="0"/>
        <v>0.09</v>
      </c>
      <c r="M121" s="69">
        <f t="shared" si="1"/>
        <v>0.27</v>
      </c>
    </row>
    <row r="122" spans="2:13" ht="15.75" thickBot="1">
      <c r="B122" s="70">
        <v>48</v>
      </c>
      <c r="C122" s="58" t="s">
        <v>199</v>
      </c>
      <c r="D122" s="61" t="s">
        <v>209</v>
      </c>
      <c r="E122" s="60" t="s">
        <v>137</v>
      </c>
      <c r="F122" s="58" t="s">
        <v>142</v>
      </c>
      <c r="G122" s="75">
        <v>30</v>
      </c>
      <c r="H122" s="75">
        <v>30</v>
      </c>
      <c r="I122" s="75">
        <v>3</v>
      </c>
      <c r="J122" s="52"/>
      <c r="K122" s="52"/>
      <c r="L122" s="66">
        <f t="shared" si="0"/>
        <v>0.09</v>
      </c>
      <c r="M122" s="69">
        <f t="shared" si="1"/>
        <v>0.27</v>
      </c>
    </row>
    <row r="123" spans="2:13" ht="15.75" thickBot="1">
      <c r="B123" s="70">
        <v>49</v>
      </c>
      <c r="C123" s="58" t="s">
        <v>200</v>
      </c>
      <c r="D123" s="61" t="s">
        <v>210</v>
      </c>
      <c r="E123" s="60" t="s">
        <v>137</v>
      </c>
      <c r="F123" s="58" t="s">
        <v>138</v>
      </c>
      <c r="G123" s="105" t="s">
        <v>139</v>
      </c>
      <c r="H123" s="105"/>
      <c r="I123" s="105"/>
      <c r="J123" s="52"/>
      <c r="K123" s="52"/>
      <c r="L123" s="66">
        <f>2/2.47</f>
        <v>0.8097165991902834</v>
      </c>
      <c r="M123" s="69">
        <f>L123*1.1*0.6</f>
        <v>0.5344129554655871</v>
      </c>
    </row>
    <row r="124" spans="2:13" ht="15.75" thickBot="1">
      <c r="B124" s="70">
        <v>50</v>
      </c>
      <c r="C124" s="58" t="s">
        <v>201</v>
      </c>
      <c r="D124" s="61" t="s">
        <v>211</v>
      </c>
      <c r="E124" s="60" t="s">
        <v>140</v>
      </c>
      <c r="F124" s="58" t="s">
        <v>142</v>
      </c>
      <c r="G124" s="75">
        <v>30</v>
      </c>
      <c r="H124" s="75">
        <v>30</v>
      </c>
      <c r="I124" s="75">
        <v>3</v>
      </c>
      <c r="J124" s="52"/>
      <c r="K124" s="52"/>
      <c r="L124" s="66">
        <f t="shared" si="0"/>
        <v>0.09</v>
      </c>
      <c r="M124" s="69">
        <f t="shared" si="1"/>
        <v>0.27</v>
      </c>
    </row>
    <row r="125" spans="2:13" ht="15.75" thickBot="1">
      <c r="B125" s="70">
        <v>51</v>
      </c>
      <c r="C125" s="58" t="s">
        <v>164</v>
      </c>
      <c r="D125" s="61" t="s">
        <v>212</v>
      </c>
      <c r="E125" s="60" t="s">
        <v>140</v>
      </c>
      <c r="F125" s="58" t="s">
        <v>142</v>
      </c>
      <c r="G125" s="75">
        <v>30</v>
      </c>
      <c r="H125" s="75">
        <v>30</v>
      </c>
      <c r="I125" s="75">
        <v>3</v>
      </c>
      <c r="J125" s="52"/>
      <c r="K125" s="52"/>
      <c r="L125" s="66">
        <f t="shared" si="0"/>
        <v>0.09</v>
      </c>
      <c r="M125" s="69">
        <f t="shared" si="1"/>
        <v>0.27</v>
      </c>
    </row>
    <row r="126" spans="2:13" ht="15.75" thickBot="1">
      <c r="B126" s="70">
        <v>52</v>
      </c>
      <c r="C126" s="58" t="s">
        <v>202</v>
      </c>
      <c r="D126" s="61" t="s">
        <v>213</v>
      </c>
      <c r="E126" s="60" t="s">
        <v>140</v>
      </c>
      <c r="F126" s="58" t="s">
        <v>138</v>
      </c>
      <c r="G126" s="105" t="s">
        <v>139</v>
      </c>
      <c r="H126" s="105"/>
      <c r="I126" s="105"/>
      <c r="J126" s="52"/>
      <c r="K126" s="52"/>
      <c r="L126" s="66">
        <f aca="true" t="shared" si="5" ref="L126:L128">2/2.47</f>
        <v>0.8097165991902834</v>
      </c>
      <c r="M126" s="69">
        <f aca="true" t="shared" si="6" ref="M126:M128">L126*1.1*0.6</f>
        <v>0.5344129554655871</v>
      </c>
    </row>
    <row r="127" spans="2:13" ht="15.75" thickBot="1">
      <c r="B127" s="70">
        <v>53</v>
      </c>
      <c r="C127" s="58" t="s">
        <v>203</v>
      </c>
      <c r="D127" s="61" t="s">
        <v>214</v>
      </c>
      <c r="E127" s="60" t="s">
        <v>137</v>
      </c>
      <c r="F127" s="58" t="s">
        <v>138</v>
      </c>
      <c r="G127" s="105" t="s">
        <v>139</v>
      </c>
      <c r="H127" s="105"/>
      <c r="I127" s="105"/>
      <c r="J127" s="52"/>
      <c r="K127" s="52"/>
      <c r="L127" s="66">
        <f t="shared" si="5"/>
        <v>0.8097165991902834</v>
      </c>
      <c r="M127" s="69">
        <f t="shared" si="6"/>
        <v>0.5344129554655871</v>
      </c>
    </row>
    <row r="128" spans="2:13" ht="15.75" thickBot="1">
      <c r="B128" s="70">
        <v>54</v>
      </c>
      <c r="C128" s="58" t="s">
        <v>204</v>
      </c>
      <c r="D128" s="61" t="s">
        <v>215</v>
      </c>
      <c r="E128" s="60" t="s">
        <v>137</v>
      </c>
      <c r="F128" s="58" t="s">
        <v>138</v>
      </c>
      <c r="G128" s="105" t="s">
        <v>139</v>
      </c>
      <c r="H128" s="105"/>
      <c r="I128" s="105"/>
      <c r="J128" s="52"/>
      <c r="K128" s="52"/>
      <c r="L128" s="66">
        <f t="shared" si="5"/>
        <v>0.8097165991902834</v>
      </c>
      <c r="M128" s="69">
        <f t="shared" si="6"/>
        <v>0.5344129554655871</v>
      </c>
    </row>
    <row r="129" spans="2:13" ht="15.75" thickBot="1">
      <c r="B129" s="70">
        <v>55</v>
      </c>
      <c r="C129" s="58" t="s">
        <v>205</v>
      </c>
      <c r="D129" s="61" t="s">
        <v>216</v>
      </c>
      <c r="E129" s="60" t="s">
        <v>137</v>
      </c>
      <c r="F129" s="58" t="s">
        <v>142</v>
      </c>
      <c r="G129" s="75">
        <v>30</v>
      </c>
      <c r="H129" s="75">
        <v>30</v>
      </c>
      <c r="I129" s="75">
        <v>3</v>
      </c>
      <c r="J129" s="52"/>
      <c r="K129" s="52"/>
      <c r="L129" s="66">
        <f t="shared" si="0"/>
        <v>0.09</v>
      </c>
      <c r="M129" s="69">
        <f t="shared" si="1"/>
        <v>0.27</v>
      </c>
    </row>
    <row r="130" spans="2:13" ht="15.75" thickBot="1">
      <c r="B130" s="70">
        <v>56</v>
      </c>
      <c r="C130" s="58" t="s">
        <v>206</v>
      </c>
      <c r="D130" s="61" t="s">
        <v>217</v>
      </c>
      <c r="E130" s="60" t="s">
        <v>137</v>
      </c>
      <c r="F130" s="58" t="s">
        <v>142</v>
      </c>
      <c r="G130" s="75">
        <v>30</v>
      </c>
      <c r="H130" s="75">
        <v>30</v>
      </c>
      <c r="I130" s="75">
        <v>3</v>
      </c>
      <c r="J130" s="52"/>
      <c r="K130" s="52"/>
      <c r="L130" s="66">
        <f t="shared" si="0"/>
        <v>0.09</v>
      </c>
      <c r="M130" s="69">
        <f t="shared" si="1"/>
        <v>0.27</v>
      </c>
    </row>
    <row r="131" spans="2:13" ht="15.75" thickBot="1">
      <c r="B131" s="70">
        <v>57</v>
      </c>
      <c r="C131" s="58" t="s">
        <v>207</v>
      </c>
      <c r="D131" s="61" t="s">
        <v>218</v>
      </c>
      <c r="E131" s="60" t="s">
        <v>137</v>
      </c>
      <c r="F131" s="58" t="s">
        <v>142</v>
      </c>
      <c r="G131" s="75">
        <v>30</v>
      </c>
      <c r="H131" s="75">
        <v>30</v>
      </c>
      <c r="I131" s="75">
        <v>3</v>
      </c>
      <c r="J131" s="52"/>
      <c r="K131" s="52"/>
      <c r="L131" s="66">
        <f t="shared" si="0"/>
        <v>0.09</v>
      </c>
      <c r="M131" s="69">
        <f t="shared" si="1"/>
        <v>0.27</v>
      </c>
    </row>
    <row r="132" spans="2:13" ht="15.75" thickBot="1">
      <c r="B132" s="70">
        <v>58</v>
      </c>
      <c r="C132" s="58" t="s">
        <v>223</v>
      </c>
      <c r="D132" s="61" t="s">
        <v>231</v>
      </c>
      <c r="E132" s="60" t="s">
        <v>137</v>
      </c>
      <c r="F132" s="58" t="s">
        <v>142</v>
      </c>
      <c r="G132" s="76">
        <v>25</v>
      </c>
      <c r="H132" s="76">
        <v>25</v>
      </c>
      <c r="I132" s="76">
        <v>3</v>
      </c>
      <c r="J132" s="52"/>
      <c r="K132" s="52"/>
      <c r="L132" s="66">
        <f t="shared" si="0"/>
        <v>0.0625</v>
      </c>
      <c r="M132" s="69">
        <f t="shared" si="1"/>
        <v>0.1875</v>
      </c>
    </row>
    <row r="133" spans="2:13" ht="15.75" thickBot="1">
      <c r="B133" s="70">
        <v>59</v>
      </c>
      <c r="C133" s="58" t="s">
        <v>224</v>
      </c>
      <c r="D133" s="61" t="s">
        <v>230</v>
      </c>
      <c r="E133" s="61" t="s">
        <v>137</v>
      </c>
      <c r="F133" s="58" t="s">
        <v>142</v>
      </c>
      <c r="G133" s="76">
        <v>25</v>
      </c>
      <c r="H133" s="76">
        <v>25</v>
      </c>
      <c r="I133" s="76">
        <v>3</v>
      </c>
      <c r="J133" s="62"/>
      <c r="K133" s="62"/>
      <c r="L133" s="66">
        <f t="shared" si="0"/>
        <v>0.0625</v>
      </c>
      <c r="M133" s="69">
        <f t="shared" si="1"/>
        <v>0.1875</v>
      </c>
    </row>
    <row r="134" spans="2:13" ht="15.75" thickBot="1">
      <c r="B134" s="70">
        <v>60</v>
      </c>
      <c r="C134" s="58" t="s">
        <v>151</v>
      </c>
      <c r="D134" s="61" t="s">
        <v>229</v>
      </c>
      <c r="E134" s="61" t="s">
        <v>140</v>
      </c>
      <c r="F134" s="58" t="s">
        <v>142</v>
      </c>
      <c r="G134" s="76">
        <v>25</v>
      </c>
      <c r="H134" s="76">
        <v>25</v>
      </c>
      <c r="I134" s="76">
        <v>3</v>
      </c>
      <c r="J134" s="62"/>
      <c r="K134" s="62"/>
      <c r="L134" s="66">
        <f t="shared" si="0"/>
        <v>0.0625</v>
      </c>
      <c r="M134" s="69">
        <f t="shared" si="1"/>
        <v>0.1875</v>
      </c>
    </row>
    <row r="135" spans="2:13" ht="15.75" thickBot="1">
      <c r="B135" s="70">
        <v>61</v>
      </c>
      <c r="C135" s="58" t="s">
        <v>150</v>
      </c>
      <c r="D135" s="61" t="s">
        <v>192</v>
      </c>
      <c r="E135" s="61" t="s">
        <v>137</v>
      </c>
      <c r="F135" s="58" t="s">
        <v>142</v>
      </c>
      <c r="G135" s="76">
        <v>25</v>
      </c>
      <c r="H135" s="76">
        <v>25</v>
      </c>
      <c r="I135" s="76">
        <v>3</v>
      </c>
      <c r="J135" s="62"/>
      <c r="K135" s="62"/>
      <c r="L135" s="66">
        <f t="shared" si="0"/>
        <v>0.0625</v>
      </c>
      <c r="M135" s="69">
        <f t="shared" si="1"/>
        <v>0.1875</v>
      </c>
    </row>
    <row r="136" spans="2:13" ht="15.75" thickBot="1">
      <c r="B136" s="70">
        <v>62</v>
      </c>
      <c r="C136" s="58" t="s">
        <v>150</v>
      </c>
      <c r="D136" s="61" t="s">
        <v>151</v>
      </c>
      <c r="E136" s="61" t="s">
        <v>137</v>
      </c>
      <c r="F136" s="58" t="s">
        <v>142</v>
      </c>
      <c r="G136" s="76">
        <v>25</v>
      </c>
      <c r="H136" s="76">
        <v>25</v>
      </c>
      <c r="I136" s="76">
        <v>3</v>
      </c>
      <c r="J136" s="62"/>
      <c r="K136" s="62"/>
      <c r="L136" s="66">
        <f t="shared" si="0"/>
        <v>0.0625</v>
      </c>
      <c r="M136" s="69">
        <f t="shared" si="1"/>
        <v>0.1875</v>
      </c>
    </row>
    <row r="137" spans="2:13" ht="15.75" thickBot="1">
      <c r="B137" s="70">
        <v>63</v>
      </c>
      <c r="C137" s="58" t="s">
        <v>171</v>
      </c>
      <c r="D137" s="61" t="s">
        <v>228</v>
      </c>
      <c r="E137" s="61" t="s">
        <v>137</v>
      </c>
      <c r="F137" s="58" t="s">
        <v>142</v>
      </c>
      <c r="G137" s="76">
        <v>25</v>
      </c>
      <c r="H137" s="76">
        <v>25</v>
      </c>
      <c r="I137" s="76">
        <v>3</v>
      </c>
      <c r="J137" s="62"/>
      <c r="K137" s="62"/>
      <c r="L137" s="66">
        <f t="shared" si="0"/>
        <v>0.0625</v>
      </c>
      <c r="M137" s="69">
        <f t="shared" si="1"/>
        <v>0.1875</v>
      </c>
    </row>
    <row r="138" spans="2:13" ht="15.75" thickBot="1">
      <c r="B138" s="70">
        <v>64</v>
      </c>
      <c r="C138" s="106" t="s">
        <v>225</v>
      </c>
      <c r="D138" s="107"/>
      <c r="E138" s="61" t="s">
        <v>137</v>
      </c>
      <c r="F138" s="59" t="s">
        <v>219</v>
      </c>
      <c r="G138" s="77"/>
      <c r="H138" s="77"/>
      <c r="I138" s="77"/>
      <c r="J138" s="62"/>
      <c r="K138" s="62"/>
      <c r="L138" s="66">
        <f t="shared" si="0"/>
        <v>0</v>
      </c>
      <c r="M138" s="69">
        <f t="shared" si="1"/>
        <v>0</v>
      </c>
    </row>
    <row r="139" spans="2:13" ht="15.75" thickBot="1">
      <c r="B139" s="70">
        <v>65</v>
      </c>
      <c r="C139" s="106" t="s">
        <v>225</v>
      </c>
      <c r="D139" s="107"/>
      <c r="E139" s="61" t="s">
        <v>137</v>
      </c>
      <c r="F139" s="59" t="s">
        <v>220</v>
      </c>
      <c r="G139" s="77"/>
      <c r="H139" s="77"/>
      <c r="I139" s="77"/>
      <c r="J139" s="62"/>
      <c r="K139" s="62"/>
      <c r="L139" s="66">
        <f t="shared" si="0"/>
        <v>0</v>
      </c>
      <c r="M139" s="69">
        <f t="shared" si="1"/>
        <v>0</v>
      </c>
    </row>
    <row r="140" spans="2:13" ht="15.75" thickBot="1">
      <c r="B140" s="70">
        <v>66</v>
      </c>
      <c r="C140" s="106" t="s">
        <v>225</v>
      </c>
      <c r="D140" s="107"/>
      <c r="E140" s="61" t="s">
        <v>137</v>
      </c>
      <c r="F140" s="59" t="s">
        <v>221</v>
      </c>
      <c r="G140" s="77"/>
      <c r="H140" s="77"/>
      <c r="I140" s="77"/>
      <c r="J140" s="62"/>
      <c r="K140" s="62"/>
      <c r="L140" s="66">
        <f aca="true" t="shared" si="7" ref="L140:L143">G140*H140/10000</f>
        <v>0</v>
      </c>
      <c r="M140" s="69">
        <f aca="true" t="shared" si="8" ref="M140:M143">G140*H140*I140/10000</f>
        <v>0</v>
      </c>
    </row>
    <row r="141" spans="2:13" ht="15.75" thickBot="1">
      <c r="B141" s="70">
        <v>67</v>
      </c>
      <c r="C141" s="106" t="s">
        <v>225</v>
      </c>
      <c r="D141" s="107"/>
      <c r="E141" s="61" t="s">
        <v>137</v>
      </c>
      <c r="F141" s="59" t="s">
        <v>221</v>
      </c>
      <c r="G141" s="77"/>
      <c r="H141" s="77"/>
      <c r="I141" s="77"/>
      <c r="J141" s="62"/>
      <c r="K141" s="62"/>
      <c r="L141" s="66">
        <f t="shared" si="7"/>
        <v>0</v>
      </c>
      <c r="M141" s="69">
        <f t="shared" si="8"/>
        <v>0</v>
      </c>
    </row>
    <row r="142" spans="2:13" ht="15.75" thickBot="1">
      <c r="B142" s="70">
        <v>68</v>
      </c>
      <c r="C142" s="106" t="s">
        <v>225</v>
      </c>
      <c r="D142" s="107"/>
      <c r="E142" s="61" t="s">
        <v>137</v>
      </c>
      <c r="F142" s="59" t="s">
        <v>222</v>
      </c>
      <c r="G142" s="77"/>
      <c r="H142" s="77"/>
      <c r="I142" s="77"/>
      <c r="J142" s="62"/>
      <c r="K142" s="62"/>
      <c r="L142" s="66">
        <f t="shared" si="7"/>
        <v>0</v>
      </c>
      <c r="M142" s="69">
        <f t="shared" si="8"/>
        <v>0</v>
      </c>
    </row>
    <row r="143" spans="2:13" ht="15">
      <c r="B143" s="70">
        <v>69</v>
      </c>
      <c r="C143" s="58" t="s">
        <v>226</v>
      </c>
      <c r="D143" s="61" t="s">
        <v>227</v>
      </c>
      <c r="E143" s="61" t="s">
        <v>140</v>
      </c>
      <c r="F143" s="58" t="s">
        <v>142</v>
      </c>
      <c r="G143" s="76">
        <v>25</v>
      </c>
      <c r="H143" s="76">
        <v>25</v>
      </c>
      <c r="I143" s="76">
        <v>3</v>
      </c>
      <c r="J143" s="62"/>
      <c r="K143" s="62"/>
      <c r="L143" s="66">
        <f t="shared" si="7"/>
        <v>0.0625</v>
      </c>
      <c r="M143" s="69">
        <f t="shared" si="8"/>
        <v>0.1875</v>
      </c>
    </row>
    <row r="144" spans="2:13" ht="15.75" thickBot="1">
      <c r="B144" s="96" t="s">
        <v>143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71">
        <f>SUM(L75:L143)</f>
        <v>10.020891093117406</v>
      </c>
      <c r="M144" s="72">
        <f>SUM(M75:M143)</f>
        <v>15.31896012145749</v>
      </c>
    </row>
  </sheetData>
  <mergeCells count="33">
    <mergeCell ref="C138:D138"/>
    <mergeCell ref="C139:D139"/>
    <mergeCell ref="C140:D140"/>
    <mergeCell ref="C141:D141"/>
    <mergeCell ref="C142:D142"/>
    <mergeCell ref="B144:K144"/>
    <mergeCell ref="C72:J72"/>
    <mergeCell ref="D73:D74"/>
    <mergeCell ref="E73:E74"/>
    <mergeCell ref="G107:I107"/>
    <mergeCell ref="G108:I108"/>
    <mergeCell ref="G123:I123"/>
    <mergeCell ref="G126:I126"/>
    <mergeCell ref="G127:I127"/>
    <mergeCell ref="G128:I128"/>
    <mergeCell ref="G103:I103"/>
    <mergeCell ref="G104:I104"/>
    <mergeCell ref="G105:I105"/>
    <mergeCell ref="G106:I106"/>
    <mergeCell ref="G87:I87"/>
    <mergeCell ref="G85:I85"/>
    <mergeCell ref="J73:K73"/>
    <mergeCell ref="L73:L74"/>
    <mergeCell ref="M73:M74"/>
    <mergeCell ref="B73:B74"/>
    <mergeCell ref="C73:C74"/>
    <mergeCell ref="F73:F74"/>
    <mergeCell ref="G73:I73"/>
    <mergeCell ref="F16:I16"/>
    <mergeCell ref="D3:I3"/>
    <mergeCell ref="B1:G1"/>
    <mergeCell ref="D9:I9"/>
    <mergeCell ref="G86:I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2"/>
  <sheetViews>
    <sheetView workbookViewId="0" topLeftCell="A29">
      <selection activeCell="D31" sqref="D31:F31"/>
    </sheetView>
  </sheetViews>
  <sheetFormatPr defaultColWidth="9.140625" defaultRowHeight="15"/>
  <cols>
    <col min="1" max="1" width="9.140625" style="9" customWidth="1"/>
    <col min="2" max="2" width="45.28125" style="9" customWidth="1"/>
    <col min="3" max="8" width="12.7109375" style="9" customWidth="1"/>
    <col min="9" max="16384" width="9.140625" style="9" customWidth="1"/>
  </cols>
  <sheetData>
    <row r="4" spans="2:8" ht="21" customHeight="1">
      <c r="B4" s="114" t="s">
        <v>47</v>
      </c>
      <c r="C4" s="115"/>
      <c r="D4" s="115"/>
      <c r="E4" s="115"/>
      <c r="F4" s="115"/>
      <c r="G4" s="116"/>
      <c r="H4" s="1" t="s">
        <v>48</v>
      </c>
    </row>
    <row r="5" spans="2:8" ht="15">
      <c r="B5" s="111" t="s">
        <v>49</v>
      </c>
      <c r="C5" s="112"/>
      <c r="D5" s="112"/>
      <c r="E5" s="112"/>
      <c r="F5" s="112"/>
      <c r="G5" s="112"/>
      <c r="H5" s="113"/>
    </row>
    <row r="6" spans="2:8" ht="18.75">
      <c r="B6" s="2" t="s">
        <v>50</v>
      </c>
      <c r="C6" s="108">
        <v>589</v>
      </c>
      <c r="D6" s="109"/>
      <c r="E6" s="109"/>
      <c r="F6" s="109"/>
      <c r="G6" s="109"/>
      <c r="H6" s="110"/>
    </row>
    <row r="7" spans="2:8" ht="18.75">
      <c r="B7" s="2" t="s">
        <v>51</v>
      </c>
      <c r="C7" s="117">
        <v>1143</v>
      </c>
      <c r="D7" s="118"/>
      <c r="E7" s="118"/>
      <c r="F7" s="118"/>
      <c r="G7" s="118"/>
      <c r="H7" s="119"/>
    </row>
    <row r="8" spans="2:8" ht="18.75">
      <c r="B8" s="2" t="s">
        <v>52</v>
      </c>
      <c r="C8" s="108">
        <v>558</v>
      </c>
      <c r="D8" s="109"/>
      <c r="E8" s="109"/>
      <c r="F8" s="109"/>
      <c r="G8" s="109"/>
      <c r="H8" s="110"/>
    </row>
    <row r="9" spans="2:8" ht="18.75">
      <c r="B9" s="2" t="s">
        <v>53</v>
      </c>
      <c r="C9" s="117">
        <v>1043</v>
      </c>
      <c r="D9" s="118"/>
      <c r="E9" s="118"/>
      <c r="F9" s="118"/>
      <c r="G9" s="118"/>
      <c r="H9" s="119"/>
    </row>
    <row r="10" spans="2:8" ht="18.75">
      <c r="B10" s="2" t="s">
        <v>54</v>
      </c>
      <c r="C10" s="108">
        <v>1.25</v>
      </c>
      <c r="D10" s="109"/>
      <c r="E10" s="109"/>
      <c r="F10" s="109"/>
      <c r="G10" s="109"/>
      <c r="H10" s="110"/>
    </row>
    <row r="11" spans="2:8" ht="18.75">
      <c r="B11" s="2" t="s">
        <v>55</v>
      </c>
      <c r="C11" s="108">
        <v>54.75</v>
      </c>
      <c r="D11" s="109"/>
      <c r="E11" s="109"/>
      <c r="F11" s="109"/>
      <c r="G11" s="109"/>
      <c r="H11" s="110"/>
    </row>
    <row r="12" spans="2:8" ht="37.5">
      <c r="B12" s="3" t="s">
        <v>56</v>
      </c>
      <c r="C12" s="4" t="s">
        <v>57</v>
      </c>
      <c r="D12" s="4" t="s">
        <v>58</v>
      </c>
      <c r="E12" s="4" t="s">
        <v>59</v>
      </c>
      <c r="F12" s="4" t="s">
        <v>60</v>
      </c>
      <c r="G12" s="4" t="s">
        <v>61</v>
      </c>
      <c r="H12" s="5" t="s">
        <v>62</v>
      </c>
    </row>
    <row r="13" spans="2:8" ht="18.75">
      <c r="B13" s="2" t="s">
        <v>63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</row>
    <row r="14" spans="2:8" ht="18.75">
      <c r="B14" s="2" t="s">
        <v>64</v>
      </c>
      <c r="C14" s="8">
        <v>1040</v>
      </c>
      <c r="D14" s="8">
        <v>37880</v>
      </c>
      <c r="E14" s="8">
        <v>33942</v>
      </c>
      <c r="F14" s="8">
        <v>40520</v>
      </c>
      <c r="G14" s="8">
        <v>43803</v>
      </c>
      <c r="H14" s="7"/>
    </row>
    <row r="15" spans="2:8" ht="18.75">
      <c r="B15" s="2" t="s">
        <v>65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</row>
    <row r="16" spans="2:8" ht="18.75">
      <c r="B16" s="2" t="s">
        <v>66</v>
      </c>
      <c r="C16" s="6">
        <v>0</v>
      </c>
      <c r="D16" s="6"/>
      <c r="E16" s="6"/>
      <c r="F16" s="6"/>
      <c r="G16" s="6"/>
      <c r="H16" s="7"/>
    </row>
    <row r="17" spans="2:8" ht="37.5">
      <c r="B17" s="2" t="s">
        <v>67</v>
      </c>
      <c r="C17" s="6">
        <v>4.42</v>
      </c>
      <c r="D17" s="6">
        <v>1.21</v>
      </c>
      <c r="E17" s="6">
        <v>0.97</v>
      </c>
      <c r="F17" s="6">
        <v>1.15</v>
      </c>
      <c r="G17" s="6">
        <v>0.83</v>
      </c>
      <c r="H17" s="7"/>
    </row>
    <row r="18" spans="2:8" ht="37.5">
      <c r="B18" s="2" t="s">
        <v>68</v>
      </c>
      <c r="C18" s="6">
        <v>47.79</v>
      </c>
      <c r="D18" s="6">
        <v>58.95</v>
      </c>
      <c r="E18" s="6">
        <v>61.28</v>
      </c>
      <c r="F18" s="6">
        <v>54.71</v>
      </c>
      <c r="G18" s="6">
        <v>59.57</v>
      </c>
      <c r="H18" s="7"/>
    </row>
    <row r="19" spans="2:8" ht="37.5">
      <c r="B19" s="2" t="s">
        <v>69</v>
      </c>
      <c r="C19" s="6">
        <v>53.75</v>
      </c>
      <c r="D19" s="6">
        <v>51.46</v>
      </c>
      <c r="E19" s="6">
        <v>52.05</v>
      </c>
      <c r="F19" s="6">
        <v>52.56</v>
      </c>
      <c r="G19" s="6">
        <v>53.77</v>
      </c>
      <c r="H19" s="7"/>
    </row>
    <row r="20" spans="2:8" ht="37.5">
      <c r="B20" s="2" t="s">
        <v>70</v>
      </c>
      <c r="C20" s="6">
        <v>9.54</v>
      </c>
      <c r="D20" s="6">
        <v>74.13</v>
      </c>
      <c r="E20" s="6">
        <v>69.98</v>
      </c>
      <c r="F20" s="6">
        <v>76.45</v>
      </c>
      <c r="G20" s="6">
        <v>84.07</v>
      </c>
      <c r="H20" s="7"/>
    </row>
    <row r="21" spans="2:8" ht="37.5">
      <c r="B21" s="2" t="s">
        <v>71</v>
      </c>
      <c r="C21" s="6">
        <v>190</v>
      </c>
      <c r="D21" s="6">
        <v>172.58</v>
      </c>
      <c r="E21" s="6">
        <v>174</v>
      </c>
      <c r="F21" s="6">
        <v>168.7</v>
      </c>
      <c r="G21" s="6">
        <v>166.89</v>
      </c>
      <c r="H21" s="7"/>
    </row>
    <row r="22" spans="2:8" ht="37.5">
      <c r="B22" s="2" t="s">
        <v>72</v>
      </c>
      <c r="C22" s="6">
        <v>0</v>
      </c>
      <c r="D22" s="6">
        <v>139</v>
      </c>
      <c r="E22" s="6">
        <v>98</v>
      </c>
      <c r="F22" s="6">
        <v>169</v>
      </c>
      <c r="G22" s="6">
        <v>219</v>
      </c>
      <c r="H22" s="7"/>
    </row>
    <row r="23" spans="2:8" ht="18.75">
      <c r="B23" s="2" t="s">
        <v>73</v>
      </c>
      <c r="C23" s="6">
        <v>109</v>
      </c>
      <c r="D23" s="6">
        <v>511</v>
      </c>
      <c r="E23" s="6">
        <v>485</v>
      </c>
      <c r="F23" s="6">
        <v>530</v>
      </c>
      <c r="G23" s="6">
        <v>521</v>
      </c>
      <c r="H23" s="7"/>
    </row>
    <row r="24" spans="2:8" ht="18.75">
      <c r="B24" s="2" t="s">
        <v>74</v>
      </c>
      <c r="C24" s="6">
        <v>180</v>
      </c>
      <c r="D24" s="6">
        <v>938</v>
      </c>
      <c r="E24" s="6">
        <v>883</v>
      </c>
      <c r="F24" s="6">
        <v>984</v>
      </c>
      <c r="G24" s="8">
        <v>1010</v>
      </c>
      <c r="H24" s="7"/>
    </row>
    <row r="25" spans="2:8" ht="37.5">
      <c r="B25" s="2" t="s">
        <v>75</v>
      </c>
      <c r="C25" s="6">
        <v>0</v>
      </c>
      <c r="D25" s="6">
        <v>1</v>
      </c>
      <c r="E25" s="6">
        <v>1</v>
      </c>
      <c r="F25" s="6">
        <v>1</v>
      </c>
      <c r="G25" s="6">
        <v>1</v>
      </c>
      <c r="H25" s="7"/>
    </row>
    <row r="26" spans="2:8" ht="15">
      <c r="B26" s="111" t="s">
        <v>76</v>
      </c>
      <c r="C26" s="112"/>
      <c r="D26" s="112"/>
      <c r="E26" s="112"/>
      <c r="F26" s="112"/>
      <c r="G26" s="112"/>
      <c r="H26" s="113"/>
    </row>
    <row r="27" spans="2:8" ht="18.75">
      <c r="B27" s="2" t="s">
        <v>77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</row>
    <row r="28" spans="2:8" ht="37.5">
      <c r="B28" s="2" t="s">
        <v>78</v>
      </c>
      <c r="C28" s="6">
        <v>76</v>
      </c>
      <c r="D28" s="6">
        <v>140</v>
      </c>
      <c r="E28" s="6">
        <v>181</v>
      </c>
      <c r="F28" s="6">
        <v>305</v>
      </c>
      <c r="G28" s="6">
        <v>375</v>
      </c>
      <c r="H28" s="7"/>
    </row>
    <row r="29" spans="2:8" ht="18.75">
      <c r="B29" s="2" t="s">
        <v>79</v>
      </c>
      <c r="C29" s="6">
        <v>76</v>
      </c>
      <c r="D29" s="6">
        <v>76</v>
      </c>
      <c r="E29" s="6">
        <v>81</v>
      </c>
      <c r="F29" s="6">
        <v>97</v>
      </c>
      <c r="G29" s="6">
        <v>224</v>
      </c>
      <c r="H29" s="7"/>
    </row>
    <row r="30" spans="2:8" ht="18.75">
      <c r="B30" s="2" t="s">
        <v>80</v>
      </c>
      <c r="C30" s="6">
        <v>0</v>
      </c>
      <c r="D30" s="6">
        <v>64</v>
      </c>
      <c r="E30" s="6">
        <v>100</v>
      </c>
      <c r="F30" s="6">
        <v>208</v>
      </c>
      <c r="G30" s="6">
        <v>151</v>
      </c>
      <c r="H30" s="7"/>
    </row>
    <row r="31" spans="2:8" ht="37.5">
      <c r="B31" s="2" t="s">
        <v>81</v>
      </c>
      <c r="C31" s="6">
        <v>100</v>
      </c>
      <c r="D31" s="6">
        <v>91</v>
      </c>
      <c r="E31" s="6">
        <v>75.69</v>
      </c>
      <c r="F31" s="6">
        <v>77.45</v>
      </c>
      <c r="G31" s="6">
        <v>65.34</v>
      </c>
      <c r="H31" s="7"/>
    </row>
    <row r="32" spans="2:8" ht="18.75">
      <c r="B32" s="2" t="s">
        <v>82</v>
      </c>
      <c r="C32" s="6">
        <v>82.89</v>
      </c>
      <c r="D32" s="6">
        <v>86.43</v>
      </c>
      <c r="E32" s="6">
        <v>87.29</v>
      </c>
      <c r="F32" s="6">
        <v>78.03</v>
      </c>
      <c r="G32" s="6">
        <v>63.2</v>
      </c>
      <c r="H32" s="7"/>
    </row>
    <row r="33" spans="2:8" ht="15">
      <c r="B33" s="111" t="s">
        <v>83</v>
      </c>
      <c r="C33" s="112"/>
      <c r="D33" s="112"/>
      <c r="E33" s="112"/>
      <c r="F33" s="112"/>
      <c r="G33" s="112"/>
      <c r="H33" s="113"/>
    </row>
    <row r="34" spans="2:8" ht="18.75">
      <c r="B34" s="2" t="s">
        <v>84</v>
      </c>
      <c r="C34" s="6">
        <v>4.59</v>
      </c>
      <c r="D34" s="6">
        <v>64.63</v>
      </c>
      <c r="E34" s="6">
        <v>67.22</v>
      </c>
      <c r="F34" s="6">
        <v>81.47</v>
      </c>
      <c r="G34" s="6">
        <v>106.99</v>
      </c>
      <c r="H34" s="7"/>
    </row>
    <row r="35" spans="2:8" ht="18.75">
      <c r="B35" s="2" t="s">
        <v>85</v>
      </c>
      <c r="C35" s="6">
        <v>1.88</v>
      </c>
      <c r="D35" s="6">
        <v>58.49</v>
      </c>
      <c r="E35" s="6">
        <v>61.98</v>
      </c>
      <c r="F35" s="6">
        <v>58.84</v>
      </c>
      <c r="G35" s="6">
        <v>90.19</v>
      </c>
      <c r="H35" s="7"/>
    </row>
    <row r="36" spans="2:8" ht="37.5">
      <c r="B36" s="2" t="s">
        <v>86</v>
      </c>
      <c r="C36" s="6">
        <v>2.71</v>
      </c>
      <c r="D36" s="6">
        <v>6.14</v>
      </c>
      <c r="E36" s="6">
        <v>5.19</v>
      </c>
      <c r="F36" s="6">
        <v>22.13</v>
      </c>
      <c r="G36" s="6">
        <v>16.32</v>
      </c>
      <c r="H36" s="7"/>
    </row>
    <row r="37" spans="2:8" ht="18.75">
      <c r="B37" s="2" t="s">
        <v>87</v>
      </c>
      <c r="C37" s="6">
        <v>58.99</v>
      </c>
      <c r="D37" s="6">
        <v>9.5</v>
      </c>
      <c r="E37" s="6">
        <v>7.73</v>
      </c>
      <c r="F37" s="6">
        <v>27.33</v>
      </c>
      <c r="G37" s="6">
        <v>15.32</v>
      </c>
      <c r="H37" s="7"/>
    </row>
    <row r="38" spans="2:8" ht="37.5">
      <c r="B38" s="2" t="s">
        <v>88</v>
      </c>
      <c r="C38" s="6">
        <v>0</v>
      </c>
      <c r="D38" s="6">
        <v>0</v>
      </c>
      <c r="E38" s="6">
        <v>0.05</v>
      </c>
      <c r="F38" s="6">
        <v>0.51</v>
      </c>
      <c r="G38" s="6">
        <v>0.48</v>
      </c>
      <c r="H38" s="7"/>
    </row>
    <row r="39" spans="2:8" ht="18.75">
      <c r="B39" s="2" t="s">
        <v>89</v>
      </c>
      <c r="C39" s="6">
        <v>0</v>
      </c>
      <c r="D39" s="6">
        <v>0</v>
      </c>
      <c r="E39" s="6">
        <v>0.07</v>
      </c>
      <c r="F39" s="6">
        <v>0.62</v>
      </c>
      <c r="G39" s="6">
        <v>0.45</v>
      </c>
      <c r="H39" s="7"/>
    </row>
    <row r="40" spans="2:8" ht="37.5">
      <c r="B40" s="2" t="s">
        <v>90</v>
      </c>
      <c r="C40" s="6">
        <v>190</v>
      </c>
      <c r="D40" s="6">
        <v>190.74</v>
      </c>
      <c r="E40" s="6">
        <v>189.37</v>
      </c>
      <c r="F40" s="6">
        <v>236.05</v>
      </c>
      <c r="G40" s="6">
        <v>208.44</v>
      </c>
      <c r="H40" s="7"/>
    </row>
    <row r="41" spans="2:8" ht="37.5">
      <c r="B41" s="2" t="s">
        <v>91</v>
      </c>
      <c r="C41" s="6">
        <v>100</v>
      </c>
      <c r="D41" s="6">
        <v>99.37</v>
      </c>
      <c r="E41" s="6">
        <v>99.77</v>
      </c>
      <c r="F41" s="6">
        <v>99.83</v>
      </c>
      <c r="G41" s="6">
        <v>99.98</v>
      </c>
      <c r="H41" s="7"/>
    </row>
    <row r="42" spans="2:8" ht="18.75">
      <c r="B42" s="2" t="s">
        <v>92</v>
      </c>
      <c r="C42" s="6">
        <v>100</v>
      </c>
      <c r="D42" s="6">
        <v>98.34</v>
      </c>
      <c r="E42" s="6">
        <v>92.85</v>
      </c>
      <c r="F42" s="6">
        <v>90.52</v>
      </c>
      <c r="G42" s="6">
        <v>12.66</v>
      </c>
      <c r="H42" s="10"/>
    </row>
  </sheetData>
  <mergeCells count="10">
    <mergeCell ref="C10:H10"/>
    <mergeCell ref="C11:H11"/>
    <mergeCell ref="B26:H26"/>
    <mergeCell ref="B33:H33"/>
    <mergeCell ref="B4:G4"/>
    <mergeCell ref="B5:H5"/>
    <mergeCell ref="C6:H6"/>
    <mergeCell ref="C7:H7"/>
    <mergeCell ref="C8:H8"/>
    <mergeCell ref="C9:H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Renuka</cp:lastModifiedBy>
  <dcterms:created xsi:type="dcterms:W3CDTF">2020-04-15T08:21:33Z</dcterms:created>
  <dcterms:modified xsi:type="dcterms:W3CDTF">2021-02-08T07:22:44Z</dcterms:modified>
  <cp:category/>
  <cp:version/>
  <cp:contentType/>
  <cp:contentStatus/>
</cp:coreProperties>
</file>