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edpr" sheetId="1" r:id="rId1"/>
    <sheet name="Nrega" sheetId="2" r:id="rId2"/>
    <sheet name="Sheet3" sheetId="3" r:id="rId3"/>
  </sheets>
  <definedNames>
    <definedName name="_xlnm._FilterDatabase" localSheetId="0" hidden="1">'edpr'!$A$71:$L$157</definedName>
  </definedNames>
  <calcPr calcId="124519"/>
</workbook>
</file>

<file path=xl/sharedStrings.xml><?xml version="1.0" encoding="utf-8"?>
<sst xmlns="http://schemas.openxmlformats.org/spreadsheetml/2006/main" count="376" uniqueCount="196">
  <si>
    <t>e DPR of Chawad GP, Block  Narharpur , Dist kanker Chhattisgarh</t>
  </si>
  <si>
    <t xml:space="preserve">A </t>
  </si>
  <si>
    <t>Back ground profile</t>
  </si>
  <si>
    <t>Micro Watershed code</t>
  </si>
  <si>
    <t>4G2G5D1h, 4G2G5D1i, 4G2G5D1g</t>
  </si>
  <si>
    <t>District</t>
  </si>
  <si>
    <t>Kanker</t>
  </si>
  <si>
    <t xml:space="preserve">Block </t>
  </si>
  <si>
    <t>Narharpur</t>
  </si>
  <si>
    <t>Gram Panchayat</t>
  </si>
  <si>
    <t>Chawad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</si>
  <si>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</si>
  <si>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</si>
  <si>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</si>
  <si>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</si>
  <si>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</si>
  <si>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</si>
  <si>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</si>
  <si>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</si>
  <si>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2%-15%</t>
  </si>
  <si>
    <t>Details of Tributaries</t>
  </si>
  <si>
    <t>Nakti Nala</t>
  </si>
  <si>
    <t>1500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</si>
  <si>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</si>
  <si>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</si>
  <si>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</si>
  <si>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</si>
  <si>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</si>
  <si>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</si>
  <si>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</si>
  <si>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</si>
  <si>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</si>
  <si>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</si>
  <si>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</si>
  <si>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</si>
  <si>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</si>
  <si>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</si>
  <si>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</si>
  <si>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</si>
  <si>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</si>
  <si>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</si>
  <si>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</si>
  <si>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</si>
  <si>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</si>
  <si>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</si>
  <si>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</si>
  <si>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</si>
  <si>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</si>
  <si>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</si>
  <si>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</si>
  <si>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</si>
  <si>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</si>
  <si>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</si>
  <si>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1500 m</t>
  </si>
  <si>
    <t>G</t>
  </si>
  <si>
    <t xml:space="preserve">Existing  Water sources/ Structures </t>
  </si>
  <si>
    <t xml:space="preserve">Water harvesting Ponds </t>
  </si>
  <si>
    <t>28 Nos</t>
  </si>
  <si>
    <t>14.4 Ha-m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</si>
  <si>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</si>
  <si>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</si>
  <si>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</si>
  <si>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</si>
  <si>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</si>
  <si>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</si>
  <si>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</si>
  <si>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</si>
  <si>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</si>
  <si>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</si>
  <si>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</si>
  <si>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</si>
  <si>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(Considering 50%  Water  requirement will be meet by Rainfall)</t>
  </si>
  <si>
    <t>Total Water Available (Ham)</t>
  </si>
  <si>
    <t>Water Resource to be created (Ham)</t>
  </si>
  <si>
    <t xml:space="preserve">Water Resourse Planned  ( Ha M) </t>
  </si>
  <si>
    <t xml:space="preserve">% of Water requirment fulfilled though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</si>
  <si>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</si>
  <si>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</si>
  <si>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</si>
  <si>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</si>
  <si>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</si>
  <si>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45 HH</t>
  </si>
  <si>
    <t>Sr No.</t>
  </si>
  <si>
    <t>Type of intervention</t>
  </si>
  <si>
    <t xml:space="preserve">Name of the Benificiary </t>
  </si>
  <si>
    <t>No.</t>
  </si>
  <si>
    <t>Dimension</t>
  </si>
  <si>
    <t>Estimated cost (lakh)</t>
  </si>
  <si>
    <t>Estimated labour cost in lakh</t>
  </si>
  <si>
    <t>Persondays Projected</t>
  </si>
  <si>
    <t>Treated area</t>
  </si>
  <si>
    <t>Targeted HH</t>
  </si>
  <si>
    <t>Farmpond</t>
  </si>
  <si>
    <t xml:space="preserve">अनिल कुमार </t>
  </si>
  <si>
    <t>30X30X3</t>
  </si>
  <si>
    <t xml:space="preserve">विशाली राम/पुसुराम </t>
  </si>
  <si>
    <t xml:space="preserve">आसबती/सिलेदार </t>
  </si>
  <si>
    <t xml:space="preserve">ललित राम/सुखऊ </t>
  </si>
  <si>
    <t xml:space="preserve">आशबती </t>
  </si>
  <si>
    <t>23X23X3</t>
  </si>
  <si>
    <t xml:space="preserve">छबिलाल </t>
  </si>
  <si>
    <t xml:space="preserve">देवकरण </t>
  </si>
  <si>
    <t xml:space="preserve">बलदेव/मोतीराम </t>
  </si>
  <si>
    <t xml:space="preserve">रामाधीन/घसियाराम </t>
  </si>
  <si>
    <t xml:space="preserve">फागूराम/लतेल </t>
  </si>
  <si>
    <t xml:space="preserve">खेमबाई/बिसेसर </t>
  </si>
  <si>
    <t xml:space="preserve">रिसोन/मनीराम </t>
  </si>
  <si>
    <t>अजब सिंह/मयाराम</t>
  </si>
  <si>
    <t xml:space="preserve">अनिल कुमार/श्यामलाल </t>
  </si>
  <si>
    <t>15X15X3</t>
  </si>
  <si>
    <t xml:space="preserve">राजबाई/झीटूराम </t>
  </si>
  <si>
    <t xml:space="preserve">प्रहलाद सिन्हा </t>
  </si>
  <si>
    <t>Landlevelling</t>
  </si>
  <si>
    <t xml:space="preserve">गोकुल साहू </t>
  </si>
  <si>
    <t>पिकेश</t>
  </si>
  <si>
    <t xml:space="preserve">केशुराम साहू </t>
  </si>
  <si>
    <t xml:space="preserve">बिसाहूराम साहू </t>
  </si>
  <si>
    <t xml:space="preserve">पीला बाई </t>
  </si>
  <si>
    <t xml:space="preserve">गजरू राम यादव </t>
  </si>
  <si>
    <t xml:space="preserve">दान सिंग </t>
  </si>
  <si>
    <t xml:space="preserve">शंकर राम </t>
  </si>
  <si>
    <t xml:space="preserve">छेदु राम </t>
  </si>
  <si>
    <t xml:space="preserve">शिवबती </t>
  </si>
  <si>
    <t xml:space="preserve">रामदेव पाटोदी </t>
  </si>
  <si>
    <t>Plantation</t>
  </si>
  <si>
    <t xml:space="preserve">राधेश्याम/प्रताप </t>
  </si>
  <si>
    <t xml:space="preserve">ननकू/महनी </t>
  </si>
  <si>
    <t xml:space="preserve">गौकरण/परसराम </t>
  </si>
  <si>
    <t>LBS</t>
  </si>
  <si>
    <t xml:space="preserve">घनाराम/शोभीराम </t>
  </si>
  <si>
    <t>3X1</t>
  </si>
  <si>
    <t xml:space="preserve">लोहारसिंग/अगनू </t>
  </si>
  <si>
    <t xml:space="preserve">बुधलाल/धिराजू </t>
  </si>
  <si>
    <t xml:space="preserve">पुष्कर/फकीरचंद </t>
  </si>
  <si>
    <t>Gabion</t>
  </si>
  <si>
    <t xml:space="preserve">चैनसिंग/समारु </t>
  </si>
  <si>
    <t>5X1</t>
  </si>
  <si>
    <t>Desilting</t>
  </si>
  <si>
    <t>Common Land</t>
  </si>
  <si>
    <t>60X60X2</t>
  </si>
  <si>
    <t>45X45X2</t>
  </si>
  <si>
    <t>90X90X2</t>
  </si>
  <si>
    <t>Community Pond</t>
  </si>
  <si>
    <t>60X60X3</t>
  </si>
  <si>
    <t>75X75X3</t>
  </si>
  <si>
    <t>State : CHHATTISGARH District : KANKER Block : NARHARPUR Panchayat : Chawad</t>
  </si>
  <si>
    <t>As on 18-07-2020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</si>
  <si>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</si>
  <si>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</si>
  <si>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</si>
  <si>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</si>
  <si>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</si>
  <si>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</si>
  <si>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</si>
  <si>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</si>
  <si>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</si>
  <si>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</si>
  <si>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</si>
  <si>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</si>
  <si>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</si>
  <si>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Approved Labour Budget</t>
  </si>
  <si>
    <t>Persondays Generated so far</t>
  </si>
  <si>
    <t>% of Total LB</t>
  </si>
  <si>
    <t>% as per Proportionate LB</t>
  </si>
  <si>
    <t xml:space="preserve"> 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</si>
  <si>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</si>
  <si>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</si>
  <si>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</si>
  <si>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</si>
  <si>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</si>
  <si>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</si>
  <si>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</si>
  <si>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</si>
  <si>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</si>
  <si>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</si>
  <si>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</si>
  <si>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</si>
  <si>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</si>
  <si>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</si>
  <si>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</si>
  <si>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</si>
  <si>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</si>
  <si>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</si>
  <si>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</si>
  <si>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</si>
  <si>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</si>
  <si>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</si>
  <si>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</si>
  <si>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</si>
  <si>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</si>
  <si>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</si>
  <si>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</t>
  </si>
  <si>
    <t>Community Work</t>
  </si>
  <si>
    <t>Lat.</t>
  </si>
  <si>
    <t>Long.</t>
  </si>
  <si>
    <t>Forest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</si>
</sst>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699890613556"/>
      <name val="Arial"/>
      <family val="2"/>
    </font>
    <font>
      <sz val="11"/>
      <color theme="1"/>
      <name val="Arial"/>
      <family val="2"/>
    </font>
    <font>
      <b/>
      <sz val="11"/>
      <color theme="8" tint="-0.499969989061355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8" tint="-0.4999699890613556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4"/>
      <name val="Kruti Dev 010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2" fontId="6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wrapText="1"/>
    </xf>
    <xf numFmtId="9" fontId="3" fillId="2" borderId="0" xfId="0" applyNumberFormat="1" applyFont="1" applyFill="1" applyBorder="1" applyAlignment="1">
      <alignment horizontal="left" vertical="center" wrapText="1"/>
    </xf>
    <xf numFmtId="9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9" fontId="6" fillId="2" borderId="0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6" fillId="2" borderId="0" xfId="15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6" fillId="2" borderId="0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  <xf numFmtId="3" fontId="0" fillId="0" borderId="3" xfId="0" applyNumberFormat="1" applyBorder="1"/>
    <xf numFmtId="0" fontId="6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3" xfId="0" applyFill="1" applyBorder="1"/>
    <xf numFmtId="0" fontId="0" fillId="3" borderId="3" xfId="0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workbookViewId="0" topLeftCell="A1">
      <selection activeCell="G134" sqref="G134"/>
    </sheetView>
  </sheetViews>
  <sheetFormatPr defaultColWidth="9.140625" defaultRowHeight="15"/>
  <cols>
    <col min="1" max="1" width="7.28125" style="0" bestFit="1" customWidth="1"/>
    <col min="2" max="2" width="42.57421875" style="0" bestFit="1" customWidth="1"/>
    <col min="3" max="3" width="22.7109375" style="41" bestFit="1" customWidth="1"/>
    <col min="4" max="4" width="18.7109375" style="42" customWidth="1"/>
    <col min="5" max="5" width="12.00390625" style="42" bestFit="1" customWidth="1"/>
    <col min="6" max="6" width="19.8515625" style="42" bestFit="1" customWidth="1"/>
    <col min="7" max="7" width="27.00390625" style="42" bestFit="1" customWidth="1"/>
    <col min="8" max="8" width="20.57421875" style="42" bestFit="1" customWidth="1"/>
    <col min="9" max="9" width="12.140625" style="43" bestFit="1" customWidth="1"/>
    <col min="10" max="11" width="12.140625" style="43" customWidth="1"/>
    <col min="12" max="12" width="11.57421875" style="0" bestFit="1" customWidth="1"/>
  </cols>
  <sheetData>
    <row r="1" spans="1:12" s="1" customFormat="1" ht="18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14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" customFormat="1" ht="15">
      <c r="A3" s="3" t="s">
        <v>1</v>
      </c>
      <c r="B3" s="4" t="s">
        <v>2</v>
      </c>
      <c r="C3" s="5"/>
      <c r="D3" s="5"/>
      <c r="E3" s="6"/>
      <c r="F3" s="6"/>
      <c r="G3" s="6"/>
      <c r="H3" s="6"/>
      <c r="I3" s="6"/>
      <c r="J3" s="6"/>
      <c r="K3" s="6"/>
      <c r="L3" s="7"/>
    </row>
    <row r="4" spans="1:12" s="2" customFormat="1" ht="14.25">
      <c r="A4" s="8"/>
      <c r="B4" s="9" t="s">
        <v>3</v>
      </c>
      <c r="C4" s="10"/>
      <c r="D4" s="62" t="s">
        <v>4</v>
      </c>
      <c r="E4" s="62"/>
      <c r="F4" s="62"/>
      <c r="G4" s="62"/>
      <c r="H4" s="62"/>
      <c r="I4" s="62"/>
      <c r="J4" s="62"/>
      <c r="K4" s="62"/>
      <c r="L4" s="63"/>
    </row>
    <row r="5" spans="1:12" s="2" customFormat="1" ht="14.25">
      <c r="A5" s="8"/>
      <c r="B5" s="9" t="s">
        <v>5</v>
      </c>
      <c r="C5" s="10"/>
      <c r="D5" s="11" t="s">
        <v>6</v>
      </c>
      <c r="E5" s="12"/>
      <c r="F5" s="12"/>
      <c r="G5" s="12"/>
      <c r="H5" s="12"/>
      <c r="I5" s="12"/>
      <c r="J5" s="12"/>
      <c r="K5" s="12"/>
      <c r="L5" s="7"/>
    </row>
    <row r="6" spans="1:17" s="2" customFormat="1" ht="14.25">
      <c r="A6" s="8"/>
      <c r="B6" s="9" t="s">
        <v>7</v>
      </c>
      <c r="C6" s="10"/>
      <c r="D6" s="11" t="s">
        <v>8</v>
      </c>
      <c r="E6" s="12"/>
      <c r="F6" s="12"/>
      <c r="G6" s="12"/>
      <c r="H6" s="12"/>
      <c r="I6" s="12"/>
      <c r="J6" s="12"/>
      <c r="K6" s="12"/>
      <c r="L6" s="7"/>
      <c r="P6" s="64"/>
      <c r="Q6" s="64"/>
    </row>
    <row r="7" spans="1:12" s="2" customFormat="1" ht="14.25">
      <c r="A7" s="8"/>
      <c r="B7" s="9" t="s">
        <v>9</v>
      </c>
      <c r="C7" s="10"/>
      <c r="D7" s="11" t="s">
        <v>10</v>
      </c>
      <c r="E7" s="12"/>
      <c r="F7" s="12"/>
      <c r="G7" s="12"/>
      <c r="H7" s="12"/>
      <c r="I7" s="12"/>
      <c r="J7" s="12"/>
      <c r="K7" s="12"/>
      <c r="L7" s="7"/>
    </row>
    <row r="8" spans="1:12" s="2" customFormat="1" ht="14.25">
      <c r="A8" s="8"/>
      <c r="B8" s="9" t="s">
        <v>11</v>
      </c>
      <c r="C8" s="10"/>
      <c r="D8" s="12" t="s">
        <v>10</v>
      </c>
      <c r="E8" s="12"/>
      <c r="F8" s="12"/>
      <c r="G8" s="12"/>
      <c r="H8" s="12"/>
      <c r="I8" s="12"/>
      <c r="J8" s="12"/>
      <c r="K8" s="12"/>
      <c r="L8" s="7"/>
    </row>
    <row r="9" spans="1:12" s="2" customFormat="1" ht="14.25">
      <c r="A9" s="8"/>
      <c r="B9" s="9"/>
      <c r="C9" s="10"/>
      <c r="D9" s="12"/>
      <c r="E9" s="12"/>
      <c r="F9" s="12"/>
      <c r="G9" s="12"/>
      <c r="H9" s="12"/>
      <c r="I9" s="12"/>
      <c r="J9" s="12"/>
      <c r="K9" s="12"/>
      <c r="L9" s="7"/>
    </row>
    <row r="10" spans="1:12" s="2" customFormat="1" ht="14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" customFormat="1" ht="15">
      <c r="A11" s="3" t="s">
        <v>12</v>
      </c>
      <c r="B11" s="4" t="s">
        <v>13</v>
      </c>
      <c r="C11" s="5"/>
      <c r="D11" s="5"/>
      <c r="E11" s="6"/>
      <c r="F11" s="6"/>
      <c r="G11" s="6"/>
      <c r="H11" s="6"/>
      <c r="I11" s="6"/>
      <c r="J11" s="6"/>
      <c r="K11" s="6"/>
      <c r="L11" s="7"/>
    </row>
    <row r="12" spans="1:12" s="2" customFormat="1" ht="14.25">
      <c r="A12" s="8"/>
      <c r="B12" s="13" t="s">
        <v>14</v>
      </c>
      <c r="C12" s="10"/>
      <c r="D12" s="13">
        <v>498.08</v>
      </c>
      <c r="E12" s="6"/>
      <c r="F12" s="6"/>
      <c r="G12" s="6"/>
      <c r="H12" s="6"/>
      <c r="I12" s="6"/>
      <c r="J12" s="6"/>
      <c r="K12" s="6"/>
      <c r="L12" s="7"/>
    </row>
    <row r="13" spans="1:12" s="2" customFormat="1" ht="14.25">
      <c r="A13" s="8"/>
      <c r="B13" s="13" t="s">
        <v>15</v>
      </c>
      <c r="C13" s="10"/>
      <c r="D13" s="13">
        <v>1200</v>
      </c>
      <c r="E13" s="6"/>
      <c r="F13" s="6"/>
      <c r="G13" s="6"/>
      <c r="H13" s="6"/>
      <c r="I13" s="6"/>
      <c r="J13" s="6"/>
      <c r="K13" s="6"/>
      <c r="L13" s="7"/>
    </row>
    <row r="14" spans="1:12" s="2" customFormat="1" ht="14.25">
      <c r="A14" s="8"/>
      <c r="B14" s="13" t="s">
        <v>16</v>
      </c>
      <c r="C14" s="10"/>
      <c r="D14" s="13" t="s">
        <v>17</v>
      </c>
      <c r="E14" s="6"/>
      <c r="F14" s="6"/>
      <c r="G14" s="6"/>
      <c r="H14" s="6"/>
      <c r="I14" s="6"/>
      <c r="J14" s="6"/>
      <c r="K14" s="6"/>
      <c r="L14" s="7"/>
    </row>
    <row r="15" spans="1:12" s="2" customFormat="1" ht="14.25">
      <c r="A15" s="8"/>
      <c r="B15" s="13" t="s">
        <v>18</v>
      </c>
      <c r="C15" s="10"/>
      <c r="D15" s="13" t="s">
        <v>19</v>
      </c>
      <c r="E15" s="6"/>
      <c r="F15" s="6"/>
      <c r="G15" s="6"/>
      <c r="H15" s="6"/>
      <c r="I15" s="6"/>
      <c r="J15" s="6"/>
      <c r="K15" s="6"/>
      <c r="L15" s="7"/>
    </row>
    <row r="16" spans="1:12" s="2" customFormat="1" ht="28.5">
      <c r="A16" s="8"/>
      <c r="B16" s="13" t="s">
        <v>20</v>
      </c>
      <c r="C16" s="10"/>
      <c r="D16" s="13" t="s">
        <v>21</v>
      </c>
      <c r="E16" s="6" t="s">
        <v>22</v>
      </c>
      <c r="F16" s="6" t="s">
        <v>23</v>
      </c>
      <c r="G16" s="6"/>
      <c r="H16" s="6"/>
      <c r="I16" s="6"/>
      <c r="J16" s="6"/>
      <c r="K16" s="6"/>
      <c r="L16" s="7"/>
    </row>
    <row r="17" spans="1:12" s="2" customFormat="1" ht="14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s="2" customFormat="1" ht="15">
      <c r="A18" s="14" t="s">
        <v>24</v>
      </c>
      <c r="B18" s="4" t="s">
        <v>25</v>
      </c>
      <c r="C18" s="15"/>
      <c r="D18" s="16"/>
      <c r="E18" s="17"/>
      <c r="F18" s="17"/>
      <c r="G18" s="17"/>
      <c r="H18" s="17"/>
      <c r="I18" s="17"/>
      <c r="J18" s="17"/>
      <c r="K18" s="17"/>
      <c r="L18" s="7"/>
    </row>
    <row r="19" spans="1:12" s="2" customFormat="1" ht="14.25">
      <c r="A19" s="18"/>
      <c r="B19" s="9" t="s">
        <v>26</v>
      </c>
      <c r="C19" s="10"/>
      <c r="D19" s="13">
        <v>1334</v>
      </c>
      <c r="E19" s="17"/>
      <c r="F19" s="17"/>
      <c r="G19" s="17"/>
      <c r="H19" s="17"/>
      <c r="I19" s="17"/>
      <c r="J19" s="17"/>
      <c r="K19" s="17"/>
      <c r="L19" s="7"/>
    </row>
    <row r="20" spans="1:12" s="2" customFormat="1" ht="14.25">
      <c r="A20" s="18"/>
      <c r="B20" s="9" t="s">
        <v>27</v>
      </c>
      <c r="C20" s="10"/>
      <c r="D20" s="13">
        <v>309</v>
      </c>
      <c r="E20" s="17"/>
      <c r="F20" s="17"/>
      <c r="G20" s="17"/>
      <c r="H20" s="17"/>
      <c r="I20" s="17"/>
      <c r="J20" s="17"/>
      <c r="K20" s="17"/>
      <c r="L20" s="7"/>
    </row>
    <row r="21" spans="1:12" s="2" customFormat="1" ht="14.25">
      <c r="A21" s="18"/>
      <c r="B21" s="9" t="s">
        <v>28</v>
      </c>
      <c r="C21" s="10"/>
      <c r="D21" s="13">
        <v>387</v>
      </c>
      <c r="E21" s="17"/>
      <c r="F21" s="17"/>
      <c r="G21" s="17"/>
      <c r="H21" s="17"/>
      <c r="I21" s="17"/>
      <c r="J21" s="17"/>
      <c r="K21" s="17"/>
      <c r="L21" s="7"/>
    </row>
    <row r="22" spans="1:12" s="2" customFormat="1" ht="14.25">
      <c r="A22" s="18"/>
      <c r="B22" s="9" t="s">
        <v>29</v>
      </c>
      <c r="C22" s="10"/>
      <c r="D22" s="13">
        <v>46</v>
      </c>
      <c r="E22" s="17"/>
      <c r="F22" s="17"/>
      <c r="G22" s="17"/>
      <c r="H22" s="17"/>
      <c r="I22" s="17"/>
      <c r="J22" s="17"/>
      <c r="K22" s="17"/>
      <c r="L22" s="7"/>
    </row>
    <row r="23" spans="1:12" s="19" customFormat="1" ht="14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2" customFormat="1" ht="15">
      <c r="A24" s="20" t="s">
        <v>30</v>
      </c>
      <c r="B24" s="4" t="s">
        <v>31</v>
      </c>
      <c r="C24" s="5"/>
      <c r="D24" s="5"/>
      <c r="E24" s="17"/>
      <c r="F24" s="17"/>
      <c r="G24" s="17"/>
      <c r="H24" s="17"/>
      <c r="I24" s="17"/>
      <c r="J24" s="17"/>
      <c r="K24" s="17"/>
      <c r="L24" s="7"/>
    </row>
    <row r="25" spans="1:12" s="2" customFormat="1" ht="14.25">
      <c r="A25" s="18"/>
      <c r="B25" s="9" t="s">
        <v>32</v>
      </c>
      <c r="C25" s="10"/>
      <c r="D25" s="13">
        <v>281</v>
      </c>
      <c r="E25" s="17"/>
      <c r="F25" s="17"/>
      <c r="G25" s="17"/>
      <c r="H25" s="17"/>
      <c r="I25" s="17"/>
      <c r="J25" s="17"/>
      <c r="K25" s="17"/>
      <c r="L25" s="7"/>
    </row>
    <row r="26" spans="1:12" s="2" customFormat="1" ht="28.5">
      <c r="A26" s="18"/>
      <c r="B26" s="9" t="s">
        <v>33</v>
      </c>
      <c r="C26" s="10"/>
      <c r="D26" s="13">
        <v>10721</v>
      </c>
      <c r="E26" s="17"/>
      <c r="F26" s="17"/>
      <c r="G26" s="17"/>
      <c r="H26" s="17"/>
      <c r="I26" s="17"/>
      <c r="J26" s="17"/>
      <c r="K26" s="17"/>
      <c r="L26" s="7"/>
    </row>
    <row r="27" spans="1:12" s="2" customFormat="1" ht="42.75">
      <c r="A27" s="18"/>
      <c r="B27" s="9" t="s">
        <v>34</v>
      </c>
      <c r="C27" s="10"/>
      <c r="D27" s="13">
        <v>12</v>
      </c>
      <c r="E27" s="17"/>
      <c r="F27" s="17"/>
      <c r="G27" s="17"/>
      <c r="H27" s="17"/>
      <c r="I27" s="17"/>
      <c r="J27" s="17"/>
      <c r="K27" s="17"/>
      <c r="L27" s="7"/>
    </row>
    <row r="28" spans="1:12" s="2" customFormat="1" ht="28.5">
      <c r="A28" s="18"/>
      <c r="B28" s="9" t="s">
        <v>35</v>
      </c>
      <c r="C28" s="10"/>
      <c r="D28" s="13">
        <v>21.36</v>
      </c>
      <c r="E28" s="17"/>
      <c r="F28" s="17"/>
      <c r="G28" s="17"/>
      <c r="H28" s="17"/>
      <c r="I28" s="17"/>
      <c r="J28" s="17"/>
      <c r="K28" s="17"/>
      <c r="L28" s="7"/>
    </row>
    <row r="29" spans="1:12" s="2" customFormat="1" ht="28.5">
      <c r="A29" s="18"/>
      <c r="B29" s="9" t="s">
        <v>36</v>
      </c>
      <c r="C29" s="10"/>
      <c r="D29" s="13">
        <v>82.06</v>
      </c>
      <c r="E29" s="17"/>
      <c r="F29" s="17"/>
      <c r="G29" s="17"/>
      <c r="H29" s="17"/>
      <c r="I29" s="17"/>
      <c r="J29" s="17"/>
      <c r="K29" s="17"/>
      <c r="L29" s="7"/>
    </row>
    <row r="30" spans="1:12" s="2" customFormat="1" ht="14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2" customFormat="1" ht="15">
      <c r="A31" s="14" t="s">
        <v>37</v>
      </c>
      <c r="B31" s="4" t="s">
        <v>38</v>
      </c>
      <c r="C31" s="15"/>
      <c r="D31" s="13"/>
      <c r="E31" s="17"/>
      <c r="F31" s="17"/>
      <c r="G31" s="17"/>
      <c r="H31" s="17"/>
      <c r="I31" s="17"/>
      <c r="J31" s="17"/>
      <c r="K31" s="17"/>
      <c r="L31" s="7"/>
    </row>
    <row r="32" spans="1:12" s="2" customFormat="1" ht="14.25">
      <c r="A32" s="18"/>
      <c r="B32" s="9" t="s">
        <v>39</v>
      </c>
      <c r="C32" s="6"/>
      <c r="D32" s="21">
        <v>316.2</v>
      </c>
      <c r="E32" s="17"/>
      <c r="F32" s="17"/>
      <c r="G32" s="17"/>
      <c r="H32" s="17"/>
      <c r="I32" s="17"/>
      <c r="J32" s="17"/>
      <c r="K32" s="17"/>
      <c r="L32" s="7"/>
    </row>
    <row r="33" spans="1:12" s="2" customFormat="1" ht="14.25">
      <c r="A33" s="18"/>
      <c r="B33" s="9" t="s">
        <v>40</v>
      </c>
      <c r="C33" s="6"/>
      <c r="D33" s="21">
        <v>59.55</v>
      </c>
      <c r="E33" s="17"/>
      <c r="F33" s="17"/>
      <c r="G33" s="17"/>
      <c r="H33" s="17"/>
      <c r="I33" s="17"/>
      <c r="J33" s="17"/>
      <c r="K33" s="17"/>
      <c r="L33" s="7"/>
    </row>
    <row r="34" spans="1:12" s="2" customFormat="1" ht="14.25">
      <c r="A34" s="18"/>
      <c r="B34" s="9" t="s">
        <v>41</v>
      </c>
      <c r="C34" s="6"/>
      <c r="D34" s="21">
        <v>37.63</v>
      </c>
      <c r="E34" s="17"/>
      <c r="F34" s="17"/>
      <c r="G34" s="17"/>
      <c r="H34" s="17"/>
      <c r="I34" s="17"/>
      <c r="J34" s="17"/>
      <c r="K34" s="17"/>
      <c r="L34" s="7"/>
    </row>
    <row r="35" spans="1:12" s="2" customFormat="1" ht="14.25">
      <c r="A35" s="18"/>
      <c r="B35" s="9" t="s">
        <v>42</v>
      </c>
      <c r="C35" s="6"/>
      <c r="D35" s="21">
        <v>41.77</v>
      </c>
      <c r="E35" s="17"/>
      <c r="F35" s="17"/>
      <c r="G35" s="17"/>
      <c r="H35" s="17"/>
      <c r="I35" s="17"/>
      <c r="J35" s="17"/>
      <c r="K35" s="17"/>
      <c r="L35" s="7"/>
    </row>
    <row r="36" spans="1:12" s="2" customFormat="1" ht="14.25">
      <c r="A36" s="18"/>
      <c r="B36" s="9" t="s">
        <v>43</v>
      </c>
      <c r="C36" s="6"/>
      <c r="D36" s="21">
        <v>14.82</v>
      </c>
      <c r="E36" s="17"/>
      <c r="F36" s="17"/>
      <c r="G36" s="17"/>
      <c r="H36" s="17"/>
      <c r="I36" s="17"/>
      <c r="J36" s="17"/>
      <c r="K36" s="17"/>
      <c r="L36" s="7"/>
    </row>
    <row r="37" spans="1:12" s="2" customFormat="1" ht="14.25">
      <c r="A37" s="18"/>
      <c r="B37" s="9" t="s">
        <v>44</v>
      </c>
      <c r="C37" s="6"/>
      <c r="D37" s="21">
        <v>5.08</v>
      </c>
      <c r="E37" s="17"/>
      <c r="F37" s="17"/>
      <c r="G37" s="17"/>
      <c r="H37" s="17"/>
      <c r="I37" s="17"/>
      <c r="J37" s="17"/>
      <c r="K37" s="17"/>
      <c r="L37" s="7"/>
    </row>
    <row r="38" spans="1:12" s="2" customFormat="1" ht="14.25">
      <c r="A38" s="18"/>
      <c r="B38" s="9" t="s">
        <v>45</v>
      </c>
      <c r="C38" s="6"/>
      <c r="D38" s="21">
        <v>23.03</v>
      </c>
      <c r="E38" s="17"/>
      <c r="F38" s="17"/>
      <c r="G38" s="17"/>
      <c r="H38" s="17"/>
      <c r="I38" s="17"/>
      <c r="J38" s="17"/>
      <c r="K38" s="17"/>
      <c r="L38" s="7"/>
    </row>
    <row r="39" spans="1:12" s="2" customFormat="1" ht="14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2" customFormat="1" ht="15">
      <c r="A40" s="14" t="s">
        <v>46</v>
      </c>
      <c r="B40" s="4" t="s">
        <v>47</v>
      </c>
      <c r="C40" s="15"/>
      <c r="D40" s="13"/>
      <c r="E40" s="17"/>
      <c r="F40" s="17"/>
      <c r="G40" s="17"/>
      <c r="H40" s="17"/>
      <c r="I40" s="17"/>
      <c r="J40" s="17"/>
      <c r="K40" s="17"/>
      <c r="L40" s="7"/>
    </row>
    <row r="41" spans="1:12" s="2" customFormat="1" ht="14.25">
      <c r="A41" s="18"/>
      <c r="B41" s="9" t="s">
        <v>48</v>
      </c>
      <c r="C41" s="6"/>
      <c r="D41" s="21">
        <f>D35</f>
        <v>41.77</v>
      </c>
      <c r="E41" s="17"/>
      <c r="F41" s="17"/>
      <c r="G41" s="17"/>
      <c r="H41" s="17"/>
      <c r="I41" s="17"/>
      <c r="J41" s="17"/>
      <c r="K41" s="17"/>
      <c r="L41" s="7"/>
    </row>
    <row r="42" spans="1:12" s="2" customFormat="1" ht="14.25">
      <c r="A42" s="18"/>
      <c r="B42" s="9" t="s">
        <v>49</v>
      </c>
      <c r="C42" s="6"/>
      <c r="D42" s="22">
        <f>229.975-D41</f>
        <v>188.20499999999998</v>
      </c>
      <c r="E42" s="17"/>
      <c r="F42" s="17"/>
      <c r="G42" s="17"/>
      <c r="H42" s="17"/>
      <c r="I42" s="17"/>
      <c r="J42" s="17"/>
      <c r="K42" s="17"/>
      <c r="L42" s="7"/>
    </row>
    <row r="43" spans="1:12" s="2" customFormat="1" ht="14.25">
      <c r="A43" s="18"/>
      <c r="B43" s="9" t="s">
        <v>50</v>
      </c>
      <c r="C43" s="6"/>
      <c r="D43" s="13">
        <v>150.3</v>
      </c>
      <c r="E43" s="17"/>
      <c r="F43" s="17"/>
      <c r="G43" s="17"/>
      <c r="H43" s="17"/>
      <c r="I43" s="17"/>
      <c r="J43" s="17"/>
      <c r="K43" s="17"/>
      <c r="L43" s="7"/>
    </row>
    <row r="44" spans="1:12" s="2" customFormat="1" ht="14.25">
      <c r="A44" s="18"/>
      <c r="B44" s="9" t="s">
        <v>51</v>
      </c>
      <c r="C44" s="6"/>
      <c r="D44" s="13">
        <v>117.805</v>
      </c>
      <c r="E44" s="17"/>
      <c r="F44" s="17"/>
      <c r="G44" s="17"/>
      <c r="H44" s="17"/>
      <c r="I44" s="17"/>
      <c r="J44" s="17"/>
      <c r="K44" s="17"/>
      <c r="L44" s="7"/>
    </row>
    <row r="45" spans="1:12" s="2" customFormat="1" ht="14.25">
      <c r="A45" s="18"/>
      <c r="B45" s="9" t="s">
        <v>52</v>
      </c>
      <c r="C45" s="6"/>
      <c r="D45" s="13" t="s">
        <v>53</v>
      </c>
      <c r="E45" s="17"/>
      <c r="F45" s="17"/>
      <c r="G45" s="17"/>
      <c r="H45" s="17"/>
      <c r="I45" s="17"/>
      <c r="J45" s="17"/>
      <c r="K45" s="17"/>
      <c r="L45" s="7"/>
    </row>
    <row r="46" spans="1:12" s="2" customFormat="1" ht="14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2" customFormat="1" ht="15">
      <c r="A47" s="14" t="s">
        <v>54</v>
      </c>
      <c r="B47" s="4" t="s">
        <v>55</v>
      </c>
      <c r="C47" s="23"/>
      <c r="D47" s="23"/>
      <c r="E47" s="23"/>
      <c r="F47" s="17"/>
      <c r="G47" s="17"/>
      <c r="H47" s="17"/>
      <c r="I47" s="17"/>
      <c r="J47" s="17"/>
      <c r="K47" s="17"/>
      <c r="L47" s="7"/>
    </row>
    <row r="48" spans="1:12" s="2" customFormat="1" ht="14.25">
      <c r="A48" s="18"/>
      <c r="B48" s="24" t="s">
        <v>56</v>
      </c>
      <c r="C48" s="10"/>
      <c r="D48" s="13" t="s">
        <v>57</v>
      </c>
      <c r="E48" s="6" t="s">
        <v>58</v>
      </c>
      <c r="F48" s="17"/>
      <c r="G48" s="17"/>
      <c r="H48" s="17"/>
      <c r="I48" s="17"/>
      <c r="J48" s="17"/>
      <c r="K48" s="17"/>
      <c r="L48" s="7"/>
    </row>
    <row r="49" spans="1:12" s="2" customFormat="1" ht="14.25">
      <c r="A49" s="18"/>
      <c r="B49" s="24" t="s">
        <v>59</v>
      </c>
      <c r="C49" s="10"/>
      <c r="D49" s="13">
        <v>176</v>
      </c>
      <c r="E49" s="17"/>
      <c r="F49" s="17"/>
      <c r="G49" s="17"/>
      <c r="H49" s="17"/>
      <c r="I49" s="17"/>
      <c r="J49" s="17"/>
      <c r="K49" s="17"/>
      <c r="L49" s="7"/>
    </row>
    <row r="50" spans="1:12" s="2" customFormat="1" ht="14.25">
      <c r="A50" s="18"/>
      <c r="B50" s="24" t="s">
        <v>60</v>
      </c>
      <c r="C50" s="10"/>
      <c r="D50" s="13">
        <v>2</v>
      </c>
      <c r="E50" s="17"/>
      <c r="F50" s="17"/>
      <c r="G50" s="17"/>
      <c r="H50" s="17"/>
      <c r="I50" s="17"/>
      <c r="J50" s="17"/>
      <c r="K50" s="17"/>
      <c r="L50" s="7"/>
    </row>
    <row r="51" spans="1:12" s="2" customFormat="1" ht="14.25">
      <c r="A51" s="18"/>
      <c r="B51" s="25"/>
      <c r="C51" s="17"/>
      <c r="D51" s="26"/>
      <c r="E51" s="17"/>
      <c r="F51" s="17"/>
      <c r="G51" s="17"/>
      <c r="H51" s="17"/>
      <c r="I51" s="17"/>
      <c r="J51" s="17"/>
      <c r="K51" s="17"/>
      <c r="L51" s="7"/>
    </row>
    <row r="52" spans="1:12" s="2" customFormat="1" ht="14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2" customFormat="1" ht="15">
      <c r="A53" s="3" t="s">
        <v>61</v>
      </c>
      <c r="B53" s="4" t="s">
        <v>62</v>
      </c>
      <c r="C53" s="5"/>
      <c r="D53" s="26"/>
      <c r="E53" s="6"/>
      <c r="F53" s="6"/>
      <c r="G53" s="6"/>
      <c r="H53" s="6"/>
      <c r="I53" s="6"/>
      <c r="J53" s="6"/>
      <c r="K53" s="6"/>
      <c r="L53" s="7"/>
    </row>
    <row r="54" spans="1:12" s="2" customFormat="1" ht="14.25">
      <c r="A54" s="8"/>
      <c r="B54" s="24" t="s">
        <v>63</v>
      </c>
      <c r="C54" s="10"/>
      <c r="D54" s="27">
        <v>0.9</v>
      </c>
      <c r="E54" s="6"/>
      <c r="F54" s="6"/>
      <c r="G54" s="6"/>
      <c r="H54" s="6"/>
      <c r="I54" s="6"/>
      <c r="J54" s="6"/>
      <c r="K54" s="6"/>
      <c r="L54" s="7"/>
    </row>
    <row r="55" spans="1:12" s="2" customFormat="1" ht="14.25">
      <c r="A55" s="8"/>
      <c r="B55" s="24" t="s">
        <v>64</v>
      </c>
      <c r="C55" s="10"/>
      <c r="D55" s="27">
        <v>0.08</v>
      </c>
      <c r="E55" s="6"/>
      <c r="F55" s="6"/>
      <c r="G55" s="6"/>
      <c r="H55" s="6"/>
      <c r="I55" s="6"/>
      <c r="J55" s="6"/>
      <c r="K55" s="6"/>
      <c r="L55" s="7"/>
    </row>
    <row r="56" spans="1:12" s="2" customFormat="1" ht="14.25">
      <c r="A56" s="8"/>
      <c r="B56" s="24" t="s">
        <v>65</v>
      </c>
      <c r="C56" s="10"/>
      <c r="D56" s="27">
        <v>0.8</v>
      </c>
      <c r="E56" s="6"/>
      <c r="F56" s="6"/>
      <c r="G56" s="6"/>
      <c r="H56" s="6"/>
      <c r="I56" s="6"/>
      <c r="J56" s="6"/>
      <c r="K56" s="6"/>
      <c r="L56" s="7"/>
    </row>
    <row r="57" spans="1:12" s="2" customFormat="1" ht="14.25">
      <c r="A57" s="8"/>
      <c r="B57" s="24" t="s">
        <v>66</v>
      </c>
      <c r="C57" s="10"/>
      <c r="D57" s="27">
        <v>0.06</v>
      </c>
      <c r="E57" s="6"/>
      <c r="F57" s="6"/>
      <c r="G57" s="6"/>
      <c r="H57" s="6"/>
      <c r="I57" s="6"/>
      <c r="J57" s="6"/>
      <c r="K57" s="6"/>
      <c r="L57" s="7"/>
    </row>
    <row r="58" spans="1:12" s="2" customFormat="1" ht="14.25">
      <c r="A58" s="8"/>
      <c r="B58" s="24" t="s">
        <v>67</v>
      </c>
      <c r="C58" s="10"/>
      <c r="D58" s="27">
        <v>0.04</v>
      </c>
      <c r="E58" s="6"/>
      <c r="F58" s="6"/>
      <c r="G58" s="6"/>
      <c r="H58" s="6"/>
      <c r="I58" s="6"/>
      <c r="J58" s="6"/>
      <c r="K58" s="6"/>
      <c r="L58" s="7"/>
    </row>
    <row r="59" spans="1:12" s="19" customFormat="1" ht="14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s="2" customFormat="1" ht="15">
      <c r="A60" s="28" t="s">
        <v>68</v>
      </c>
      <c r="B60" s="4" t="s">
        <v>69</v>
      </c>
      <c r="C60" s="29"/>
      <c r="D60" s="29"/>
      <c r="E60" s="26"/>
      <c r="F60" s="26"/>
      <c r="G60" s="26"/>
      <c r="H60" s="26"/>
      <c r="I60" s="26"/>
      <c r="J60" s="47"/>
      <c r="K60" s="47"/>
      <c r="L60" s="30"/>
    </row>
    <row r="61" spans="1:12" s="2" customFormat="1" ht="14.25">
      <c r="A61" s="31"/>
      <c r="B61" s="9" t="s">
        <v>70</v>
      </c>
      <c r="C61" s="26"/>
      <c r="D61" s="13">
        <f>104.025/2</f>
        <v>52.0125</v>
      </c>
      <c r="E61" s="65" t="s">
        <v>71</v>
      </c>
      <c r="F61" s="65"/>
      <c r="G61" s="65"/>
      <c r="H61" s="65"/>
      <c r="I61" s="26"/>
      <c r="J61" s="47"/>
      <c r="K61" s="47"/>
      <c r="L61" s="30"/>
    </row>
    <row r="62" spans="1:12" s="2" customFormat="1" ht="14.25">
      <c r="A62" s="31"/>
      <c r="B62" s="9" t="s">
        <v>72</v>
      </c>
      <c r="C62" s="26"/>
      <c r="D62" s="13">
        <v>14.4</v>
      </c>
      <c r="E62" s="26"/>
      <c r="F62" s="26"/>
      <c r="G62" s="26"/>
      <c r="H62" s="26"/>
      <c r="I62" s="26"/>
      <c r="J62" s="47"/>
      <c r="K62" s="47"/>
      <c r="L62" s="30"/>
    </row>
    <row r="63" spans="1:12" s="2" customFormat="1" ht="14.25">
      <c r="A63" s="31"/>
      <c r="B63" s="9" t="s">
        <v>73</v>
      </c>
      <c r="C63" s="26"/>
      <c r="D63" s="13">
        <v>37.6125</v>
      </c>
      <c r="E63" s="26"/>
      <c r="F63" s="26"/>
      <c r="G63" s="26"/>
      <c r="H63" s="26"/>
      <c r="I63" s="26"/>
      <c r="J63" s="47"/>
      <c r="K63" s="47"/>
      <c r="L63" s="30"/>
    </row>
    <row r="64" spans="1:12" s="2" customFormat="1" ht="14.25">
      <c r="A64" s="31"/>
      <c r="B64" s="9" t="s">
        <v>74</v>
      </c>
      <c r="C64" s="26"/>
      <c r="D64" s="13">
        <v>23.576</v>
      </c>
      <c r="E64" s="26"/>
      <c r="F64" s="26"/>
      <c r="G64" s="26"/>
      <c r="H64" s="26"/>
      <c r="I64" s="26"/>
      <c r="J64" s="47"/>
      <c r="K64" s="47"/>
      <c r="L64" s="30"/>
    </row>
    <row r="65" spans="1:12" s="2" customFormat="1" ht="14.25">
      <c r="A65" s="31"/>
      <c r="B65" s="9" t="s">
        <v>75</v>
      </c>
      <c r="C65" s="26"/>
      <c r="D65" s="32">
        <f>D64/D63</f>
        <v>0.6268128946493853</v>
      </c>
      <c r="E65" s="26"/>
      <c r="F65" s="26"/>
      <c r="G65" s="26"/>
      <c r="H65" s="26"/>
      <c r="I65" s="26"/>
      <c r="J65" s="47"/>
      <c r="K65" s="47"/>
      <c r="L65" s="30"/>
    </row>
    <row r="66" spans="1:12" s="2" customFormat="1" ht="14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s="2" customFormat="1" ht="15">
      <c r="A67" s="14" t="s">
        <v>76</v>
      </c>
      <c r="B67" s="4" t="s">
        <v>77</v>
      </c>
      <c r="C67" s="23"/>
      <c r="D67" s="23"/>
      <c r="E67" s="23"/>
      <c r="F67" s="17"/>
      <c r="G67" s="17"/>
      <c r="H67" s="17"/>
      <c r="I67" s="17"/>
      <c r="J67" s="17"/>
      <c r="K67" s="17"/>
      <c r="L67" s="7"/>
    </row>
    <row r="68" spans="1:12" s="2" customFormat="1" ht="14.25">
      <c r="A68" s="18"/>
      <c r="B68" s="49" t="s">
        <v>78</v>
      </c>
      <c r="C68" s="10"/>
      <c r="D68" s="21">
        <v>162.364</v>
      </c>
      <c r="E68" s="17"/>
      <c r="F68" s="17"/>
      <c r="G68" s="17"/>
      <c r="H68" s="17"/>
      <c r="I68" s="17"/>
      <c r="J68" s="17"/>
      <c r="K68" s="17"/>
      <c r="L68" s="7"/>
    </row>
    <row r="69" spans="1:12" s="33" customFormat="1" ht="15">
      <c r="A69" s="18"/>
      <c r="B69" s="49" t="s">
        <v>79</v>
      </c>
      <c r="C69" s="10"/>
      <c r="D69" s="21">
        <v>143.424</v>
      </c>
      <c r="E69" s="17"/>
      <c r="F69" s="17"/>
      <c r="G69" s="17"/>
      <c r="H69" s="17"/>
      <c r="I69" s="17"/>
      <c r="J69" s="17"/>
      <c r="K69" s="17"/>
      <c r="L69" s="7"/>
    </row>
    <row r="70" spans="1:12" s="33" customFormat="1" ht="28.5">
      <c r="A70" s="18"/>
      <c r="B70" s="49" t="s">
        <v>80</v>
      </c>
      <c r="C70" s="10"/>
      <c r="D70" s="34" t="s">
        <v>81</v>
      </c>
      <c r="E70" s="17"/>
      <c r="F70" s="17"/>
      <c r="G70" s="17"/>
      <c r="H70" s="17"/>
      <c r="I70" s="17"/>
      <c r="J70" s="17"/>
      <c r="K70" s="17"/>
      <c r="L70" s="7"/>
    </row>
    <row r="71" spans="1:12" ht="30">
      <c r="A71" s="35" t="s">
        <v>82</v>
      </c>
      <c r="B71" s="35" t="s">
        <v>83</v>
      </c>
      <c r="C71" s="36" t="s">
        <v>84</v>
      </c>
      <c r="D71" s="36" t="s">
        <v>85</v>
      </c>
      <c r="E71" s="36" t="s">
        <v>86</v>
      </c>
      <c r="F71" s="36" t="s">
        <v>87</v>
      </c>
      <c r="G71" s="36" t="s">
        <v>88</v>
      </c>
      <c r="H71" s="36" t="s">
        <v>89</v>
      </c>
      <c r="I71" s="37" t="s">
        <v>90</v>
      </c>
      <c r="J71" s="37" t="s">
        <v>193</v>
      </c>
      <c r="K71" s="37" t="s">
        <v>194</v>
      </c>
      <c r="L71" s="35" t="s">
        <v>91</v>
      </c>
    </row>
    <row r="72" spans="1:12" ht="15">
      <c r="A72" s="40">
        <v>1</v>
      </c>
      <c r="B72" s="48" t="s">
        <v>92</v>
      </c>
      <c r="C72" s="36" t="s">
        <v>93</v>
      </c>
      <c r="D72" s="36">
        <v>1</v>
      </c>
      <c r="E72" s="36" t="s">
        <v>94</v>
      </c>
      <c r="F72" s="38">
        <v>3.261</v>
      </c>
      <c r="G72" s="38">
        <v>2.963</v>
      </c>
      <c r="H72" s="39">
        <v>1775</v>
      </c>
      <c r="I72" s="37">
        <v>3.73</v>
      </c>
      <c r="J72" s="52">
        <v>20.3652861</v>
      </c>
      <c r="K72" s="52">
        <v>81.5422806</v>
      </c>
      <c r="L72" s="40">
        <v>1</v>
      </c>
    </row>
    <row r="73" spans="1:12" ht="15">
      <c r="A73" s="40">
        <v>2</v>
      </c>
      <c r="B73" s="48" t="s">
        <v>92</v>
      </c>
      <c r="C73" s="36" t="s">
        <v>95</v>
      </c>
      <c r="D73" s="36">
        <v>1</v>
      </c>
      <c r="E73" s="36" t="s">
        <v>94</v>
      </c>
      <c r="F73" s="38">
        <v>3.261</v>
      </c>
      <c r="G73" s="38">
        <v>2.963</v>
      </c>
      <c r="H73" s="39">
        <v>1775</v>
      </c>
      <c r="I73" s="37">
        <v>3.73</v>
      </c>
      <c r="J73" s="52">
        <v>20.371533</v>
      </c>
      <c r="K73" s="52">
        <v>81.5420111</v>
      </c>
      <c r="L73" s="40">
        <v>1</v>
      </c>
    </row>
    <row r="74" spans="1:12" ht="15">
      <c r="A74" s="40">
        <v>3</v>
      </c>
      <c r="B74" s="48" t="s">
        <v>92</v>
      </c>
      <c r="C74" s="36" t="s">
        <v>96</v>
      </c>
      <c r="D74" s="36">
        <v>1</v>
      </c>
      <c r="E74" s="36" t="s">
        <v>94</v>
      </c>
      <c r="F74" s="38">
        <v>3.261</v>
      </c>
      <c r="G74" s="38">
        <v>2.963</v>
      </c>
      <c r="H74" s="39">
        <v>1775</v>
      </c>
      <c r="I74" s="37">
        <v>3.73</v>
      </c>
      <c r="J74" s="52">
        <v>20.3726306</v>
      </c>
      <c r="K74" s="52">
        <v>81.5415778</v>
      </c>
      <c r="L74" s="40">
        <v>1</v>
      </c>
    </row>
    <row r="75" spans="1:12" ht="15">
      <c r="A75" s="40">
        <v>4</v>
      </c>
      <c r="B75" s="48" t="s">
        <v>92</v>
      </c>
      <c r="C75" s="36" t="s">
        <v>97</v>
      </c>
      <c r="D75" s="36">
        <v>1</v>
      </c>
      <c r="E75" s="36" t="s">
        <v>94</v>
      </c>
      <c r="F75" s="38">
        <v>3.261</v>
      </c>
      <c r="G75" s="38">
        <v>2.963</v>
      </c>
      <c r="H75" s="39">
        <v>1775</v>
      </c>
      <c r="I75" s="37">
        <v>3.73</v>
      </c>
      <c r="J75" s="52">
        <v>20.3674278</v>
      </c>
      <c r="K75" s="52">
        <v>81.5316139</v>
      </c>
      <c r="L75" s="40">
        <v>1</v>
      </c>
    </row>
    <row r="76" spans="1:12" ht="15">
      <c r="A76" s="40">
        <v>5</v>
      </c>
      <c r="B76" s="48" t="s">
        <v>92</v>
      </c>
      <c r="C76" s="36" t="s">
        <v>98</v>
      </c>
      <c r="D76" s="36">
        <v>1</v>
      </c>
      <c r="E76" s="36" t="s">
        <v>99</v>
      </c>
      <c r="F76" s="38">
        <v>1.742</v>
      </c>
      <c r="G76" s="38">
        <v>1.58</v>
      </c>
      <c r="H76" s="39">
        <v>908</v>
      </c>
      <c r="I76" s="37">
        <v>2.06</v>
      </c>
      <c r="J76" s="52">
        <v>20.3671361</v>
      </c>
      <c r="K76" s="52">
        <v>81.5316361</v>
      </c>
      <c r="L76" s="40">
        <v>1</v>
      </c>
    </row>
    <row r="77" spans="1:12" ht="15">
      <c r="A77" s="40">
        <v>6</v>
      </c>
      <c r="B77" s="48" t="s">
        <v>92</v>
      </c>
      <c r="C77" s="36" t="s">
        <v>100</v>
      </c>
      <c r="D77" s="36">
        <v>1</v>
      </c>
      <c r="E77" s="36" t="s">
        <v>99</v>
      </c>
      <c r="F77" s="38">
        <v>1.742</v>
      </c>
      <c r="G77" s="38">
        <v>1.58</v>
      </c>
      <c r="H77" s="39">
        <v>908</v>
      </c>
      <c r="I77" s="37">
        <v>2.06</v>
      </c>
      <c r="J77" s="52">
        <v>20.3598667</v>
      </c>
      <c r="K77" s="52">
        <v>81.5455</v>
      </c>
      <c r="L77" s="40">
        <v>1</v>
      </c>
    </row>
    <row r="78" spans="1:12" ht="15">
      <c r="A78" s="40">
        <v>7</v>
      </c>
      <c r="B78" s="48" t="s">
        <v>92</v>
      </c>
      <c r="C78" s="36" t="s">
        <v>101</v>
      </c>
      <c r="D78" s="36">
        <v>1</v>
      </c>
      <c r="E78" s="36" t="s">
        <v>99</v>
      </c>
      <c r="F78" s="38">
        <v>1.742</v>
      </c>
      <c r="G78" s="38">
        <v>1.58</v>
      </c>
      <c r="H78" s="39">
        <v>908</v>
      </c>
      <c r="I78" s="37">
        <v>2.06</v>
      </c>
      <c r="J78" s="52">
        <v>20.3635028</v>
      </c>
      <c r="K78" s="52">
        <v>81.5308222</v>
      </c>
      <c r="L78" s="40">
        <v>1</v>
      </c>
    </row>
    <row r="79" spans="1:12" ht="15">
      <c r="A79" s="40">
        <v>8</v>
      </c>
      <c r="B79" s="48" t="s">
        <v>92</v>
      </c>
      <c r="C79" s="36" t="s">
        <v>102</v>
      </c>
      <c r="D79" s="36">
        <v>1</v>
      </c>
      <c r="E79" s="36" t="s">
        <v>99</v>
      </c>
      <c r="F79" s="38">
        <v>1.742</v>
      </c>
      <c r="G79" s="38">
        <v>1.58</v>
      </c>
      <c r="H79" s="39">
        <v>908</v>
      </c>
      <c r="I79" s="37">
        <v>2.06</v>
      </c>
      <c r="J79" s="52">
        <v>20.3652861</v>
      </c>
      <c r="K79" s="52">
        <v>81.5422806</v>
      </c>
      <c r="L79" s="40">
        <v>1</v>
      </c>
    </row>
    <row r="80" spans="1:12" ht="15">
      <c r="A80" s="40">
        <v>9</v>
      </c>
      <c r="B80" s="48" t="s">
        <v>92</v>
      </c>
      <c r="C80" s="36" t="s">
        <v>103</v>
      </c>
      <c r="D80" s="36">
        <v>1</v>
      </c>
      <c r="E80" s="36" t="s">
        <v>99</v>
      </c>
      <c r="F80" s="38">
        <v>1.742</v>
      </c>
      <c r="G80" s="38">
        <v>1.58</v>
      </c>
      <c r="H80" s="39">
        <v>908</v>
      </c>
      <c r="I80" s="37">
        <v>2.06</v>
      </c>
      <c r="J80" s="52">
        <v>20.365125</v>
      </c>
      <c r="K80" s="52">
        <v>81.5376694</v>
      </c>
      <c r="L80" s="40">
        <v>1</v>
      </c>
    </row>
    <row r="81" spans="1:12" ht="15">
      <c r="A81" s="40">
        <v>10</v>
      </c>
      <c r="B81" s="48" t="s">
        <v>92</v>
      </c>
      <c r="C81" s="36" t="s">
        <v>104</v>
      </c>
      <c r="D81" s="36">
        <v>1</v>
      </c>
      <c r="E81" s="36" t="s">
        <v>99</v>
      </c>
      <c r="F81" s="38">
        <v>1.742</v>
      </c>
      <c r="G81" s="38">
        <v>1.58</v>
      </c>
      <c r="H81" s="39">
        <v>908</v>
      </c>
      <c r="I81" s="37">
        <v>2.06</v>
      </c>
      <c r="J81" s="52">
        <v>20.375825</v>
      </c>
      <c r="K81" s="52">
        <v>81.5336639</v>
      </c>
      <c r="L81" s="40">
        <v>1</v>
      </c>
    </row>
    <row r="82" spans="1:12" ht="15">
      <c r="A82" s="40">
        <v>11</v>
      </c>
      <c r="B82" s="48" t="s">
        <v>92</v>
      </c>
      <c r="C82" s="36" t="s">
        <v>105</v>
      </c>
      <c r="D82" s="36">
        <v>1</v>
      </c>
      <c r="E82" s="36" t="s">
        <v>99</v>
      </c>
      <c r="F82" s="38">
        <v>1.742</v>
      </c>
      <c r="G82" s="38">
        <v>1.58</v>
      </c>
      <c r="H82" s="39">
        <v>908</v>
      </c>
      <c r="I82" s="37">
        <v>2.06</v>
      </c>
      <c r="J82" s="52">
        <v>20.3598667</v>
      </c>
      <c r="K82" s="52">
        <v>81.5455</v>
      </c>
      <c r="L82" s="40">
        <v>1</v>
      </c>
    </row>
    <row r="83" spans="1:12" ht="15">
      <c r="A83" s="40">
        <v>12</v>
      </c>
      <c r="B83" s="48" t="s">
        <v>92</v>
      </c>
      <c r="C83" s="36" t="s">
        <v>106</v>
      </c>
      <c r="D83" s="36">
        <v>1</v>
      </c>
      <c r="E83" s="36" t="s">
        <v>99</v>
      </c>
      <c r="F83" s="38">
        <v>1.742</v>
      </c>
      <c r="G83" s="38">
        <v>1.58</v>
      </c>
      <c r="H83" s="39">
        <v>908</v>
      </c>
      <c r="I83" s="37">
        <v>2.06</v>
      </c>
      <c r="J83" s="52">
        <v>20.3741167</v>
      </c>
      <c r="K83" s="52">
        <v>81.5340667</v>
      </c>
      <c r="L83" s="40">
        <v>1</v>
      </c>
    </row>
    <row r="84" spans="1:12" ht="15">
      <c r="A84" s="40">
        <v>13</v>
      </c>
      <c r="B84" s="48" t="s">
        <v>92</v>
      </c>
      <c r="C84" s="36" t="s">
        <v>107</v>
      </c>
      <c r="D84" s="36">
        <v>1</v>
      </c>
      <c r="E84" s="36" t="s">
        <v>99</v>
      </c>
      <c r="F84" s="38">
        <v>1.742</v>
      </c>
      <c r="G84" s="38">
        <v>1.58</v>
      </c>
      <c r="H84" s="39">
        <v>908</v>
      </c>
      <c r="I84" s="37">
        <v>2.06</v>
      </c>
      <c r="J84" s="52"/>
      <c r="K84" s="52"/>
      <c r="L84" s="40">
        <v>1</v>
      </c>
    </row>
    <row r="85" spans="1:12" ht="15">
      <c r="A85" s="40">
        <v>14</v>
      </c>
      <c r="B85" s="48" t="s">
        <v>92</v>
      </c>
      <c r="C85" s="36" t="s">
        <v>108</v>
      </c>
      <c r="D85" s="36">
        <v>1</v>
      </c>
      <c r="E85" s="36" t="s">
        <v>109</v>
      </c>
      <c r="F85" s="36">
        <v>0.661</v>
      </c>
      <c r="G85" s="36">
        <v>0.595</v>
      </c>
      <c r="H85" s="36">
        <v>356</v>
      </c>
      <c r="I85" s="37">
        <v>0.76</v>
      </c>
      <c r="J85" s="52">
        <v>20.3616722</v>
      </c>
      <c r="K85" s="52">
        <v>81.54522667</v>
      </c>
      <c r="L85" s="40">
        <v>1</v>
      </c>
    </row>
    <row r="86" spans="1:12" ht="15">
      <c r="A86" s="40">
        <v>15</v>
      </c>
      <c r="B86" s="48" t="s">
        <v>92</v>
      </c>
      <c r="C86" s="36" t="s">
        <v>110</v>
      </c>
      <c r="D86" s="36">
        <v>1</v>
      </c>
      <c r="E86" s="36" t="s">
        <v>109</v>
      </c>
      <c r="F86" s="36">
        <v>0.661</v>
      </c>
      <c r="G86" s="36">
        <v>0.595</v>
      </c>
      <c r="H86" s="36">
        <v>356</v>
      </c>
      <c r="I86" s="37">
        <v>0.76</v>
      </c>
      <c r="J86" s="52">
        <v>20.3670667</v>
      </c>
      <c r="K86" s="52">
        <v>81.5385861</v>
      </c>
      <c r="L86" s="40">
        <v>1</v>
      </c>
    </row>
    <row r="87" spans="1:12" ht="15">
      <c r="A87" s="40">
        <v>16</v>
      </c>
      <c r="B87" s="48" t="s">
        <v>92</v>
      </c>
      <c r="C87" s="36" t="s">
        <v>111</v>
      </c>
      <c r="D87" s="36">
        <v>1</v>
      </c>
      <c r="E87" s="36" t="s">
        <v>109</v>
      </c>
      <c r="F87" s="38">
        <v>0.661</v>
      </c>
      <c r="G87" s="38">
        <v>0.595</v>
      </c>
      <c r="H87" s="39">
        <v>356</v>
      </c>
      <c r="I87" s="37">
        <v>0.76</v>
      </c>
      <c r="J87" s="52">
        <v>20.3782361</v>
      </c>
      <c r="K87" s="52">
        <v>81.5313528</v>
      </c>
      <c r="L87" s="40">
        <v>1</v>
      </c>
    </row>
    <row r="88" spans="1:12" ht="15">
      <c r="A88" s="40">
        <v>17</v>
      </c>
      <c r="B88" s="48" t="s">
        <v>112</v>
      </c>
      <c r="C88" s="36" t="s">
        <v>113</v>
      </c>
      <c r="D88" s="36">
        <v>1</v>
      </c>
      <c r="E88" s="36">
        <v>1.1</v>
      </c>
      <c r="F88" s="38">
        <v>1.045</v>
      </c>
      <c r="G88" s="38">
        <v>0.8882500000000001</v>
      </c>
      <c r="H88" s="39">
        <v>506.00000000000006</v>
      </c>
      <c r="I88" s="37">
        <v>1.1</v>
      </c>
      <c r="J88" s="52">
        <v>20.3645667</v>
      </c>
      <c r="K88" s="52">
        <v>81.5458417</v>
      </c>
      <c r="L88" s="40">
        <v>1</v>
      </c>
    </row>
    <row r="89" spans="1:12" ht="15">
      <c r="A89" s="40">
        <v>18</v>
      </c>
      <c r="B89" s="48" t="s">
        <v>112</v>
      </c>
      <c r="C89" s="36" t="s">
        <v>114</v>
      </c>
      <c r="D89" s="36">
        <v>1</v>
      </c>
      <c r="E89" s="36">
        <v>0.4</v>
      </c>
      <c r="F89" s="38">
        <v>0.38</v>
      </c>
      <c r="G89" s="38">
        <v>0.323</v>
      </c>
      <c r="H89" s="39">
        <v>184</v>
      </c>
      <c r="I89" s="37">
        <v>0.4</v>
      </c>
      <c r="J89" s="52">
        <v>20.3643528</v>
      </c>
      <c r="K89" s="52">
        <v>81.547425</v>
      </c>
      <c r="L89" s="40">
        <v>1</v>
      </c>
    </row>
    <row r="90" spans="1:12" ht="15">
      <c r="A90" s="40">
        <v>19</v>
      </c>
      <c r="B90" s="48" t="s">
        <v>112</v>
      </c>
      <c r="C90" s="36" t="s">
        <v>115</v>
      </c>
      <c r="D90" s="36">
        <v>1</v>
      </c>
      <c r="E90" s="36">
        <v>0.64</v>
      </c>
      <c r="F90" s="38">
        <v>0.608</v>
      </c>
      <c r="G90" s="38">
        <v>0.5168</v>
      </c>
      <c r="H90" s="39">
        <v>294.40000000000003</v>
      </c>
      <c r="I90" s="37">
        <v>0.64</v>
      </c>
      <c r="J90" s="52">
        <v>20.3735333</v>
      </c>
      <c r="K90" s="52">
        <v>81.5298611</v>
      </c>
      <c r="L90" s="40">
        <v>1</v>
      </c>
    </row>
    <row r="91" spans="1:12" ht="15">
      <c r="A91" s="40">
        <v>20</v>
      </c>
      <c r="B91" s="48" t="s">
        <v>112</v>
      </c>
      <c r="C91" s="36" t="s">
        <v>116</v>
      </c>
      <c r="D91" s="36">
        <v>1</v>
      </c>
      <c r="E91" s="36">
        <v>1.03</v>
      </c>
      <c r="F91" s="38">
        <v>0.9784999999999999</v>
      </c>
      <c r="G91" s="38">
        <v>0.831725</v>
      </c>
      <c r="H91" s="39">
        <v>473.8</v>
      </c>
      <c r="I91" s="37">
        <v>1.03</v>
      </c>
      <c r="J91" s="52">
        <v>20.3692361</v>
      </c>
      <c r="K91" s="52">
        <v>81.5303278</v>
      </c>
      <c r="L91" s="40">
        <v>1</v>
      </c>
    </row>
    <row r="92" spans="1:12" ht="15">
      <c r="A92" s="40">
        <v>21</v>
      </c>
      <c r="B92" s="48" t="s">
        <v>112</v>
      </c>
      <c r="C92" s="36" t="s">
        <v>117</v>
      </c>
      <c r="D92" s="36">
        <v>1</v>
      </c>
      <c r="E92" s="36">
        <v>1.38</v>
      </c>
      <c r="F92" s="38">
        <v>1.311</v>
      </c>
      <c r="G92" s="38">
        <v>1.11435</v>
      </c>
      <c r="H92" s="39">
        <v>634.8</v>
      </c>
      <c r="I92" s="37">
        <v>1.38</v>
      </c>
      <c r="J92" s="52">
        <v>20.3665056</v>
      </c>
      <c r="K92" s="52">
        <v>81.525475</v>
      </c>
      <c r="L92" s="40">
        <v>1</v>
      </c>
    </row>
    <row r="93" spans="1:12" ht="15">
      <c r="A93" s="40">
        <v>22</v>
      </c>
      <c r="B93" s="48" t="s">
        <v>112</v>
      </c>
      <c r="C93" s="36" t="s">
        <v>118</v>
      </c>
      <c r="D93" s="36">
        <v>1</v>
      </c>
      <c r="E93" s="36">
        <v>0.81</v>
      </c>
      <c r="F93" s="38">
        <v>0.7695</v>
      </c>
      <c r="G93" s="38">
        <v>0.6540750000000001</v>
      </c>
      <c r="H93" s="39">
        <v>372.6</v>
      </c>
      <c r="I93" s="37">
        <v>0.81</v>
      </c>
      <c r="J93" s="52">
        <v>20.3600778</v>
      </c>
      <c r="K93" s="52">
        <v>81.5445222</v>
      </c>
      <c r="L93" s="40">
        <v>1</v>
      </c>
    </row>
    <row r="94" spans="1:12" ht="15">
      <c r="A94" s="40">
        <v>23</v>
      </c>
      <c r="B94" s="48" t="s">
        <v>112</v>
      </c>
      <c r="C94" s="36" t="s">
        <v>93</v>
      </c>
      <c r="D94" s="36">
        <v>1</v>
      </c>
      <c r="E94" s="36">
        <v>0.52</v>
      </c>
      <c r="F94" s="38">
        <v>0.494</v>
      </c>
      <c r="G94" s="38">
        <v>0.4199</v>
      </c>
      <c r="H94" s="39">
        <v>239.20000000000002</v>
      </c>
      <c r="I94" s="37">
        <v>0.52</v>
      </c>
      <c r="J94" s="52">
        <v>20.3650833</v>
      </c>
      <c r="K94" s="52">
        <v>81.5422639</v>
      </c>
      <c r="L94" s="40">
        <v>1</v>
      </c>
    </row>
    <row r="95" spans="1:12" ht="15">
      <c r="A95" s="40">
        <v>24</v>
      </c>
      <c r="B95" s="48" t="s">
        <v>112</v>
      </c>
      <c r="C95" s="36" t="s">
        <v>119</v>
      </c>
      <c r="D95" s="36">
        <v>1</v>
      </c>
      <c r="E95" s="36">
        <v>0.58</v>
      </c>
      <c r="F95" s="38">
        <v>0.5509999999999999</v>
      </c>
      <c r="G95" s="38">
        <v>0.46835</v>
      </c>
      <c r="H95" s="39">
        <v>266.79999999999995</v>
      </c>
      <c r="I95" s="37">
        <v>0.58</v>
      </c>
      <c r="J95" s="52">
        <v>20.3768306</v>
      </c>
      <c r="K95" s="52">
        <v>81.537275</v>
      </c>
      <c r="L95" s="40">
        <v>1</v>
      </c>
    </row>
    <row r="96" spans="1:12" ht="15">
      <c r="A96" s="40">
        <v>25</v>
      </c>
      <c r="B96" s="48" t="s">
        <v>112</v>
      </c>
      <c r="C96" s="36" t="s">
        <v>120</v>
      </c>
      <c r="D96" s="36">
        <v>1</v>
      </c>
      <c r="E96" s="36">
        <v>0.46</v>
      </c>
      <c r="F96" s="38">
        <v>0.437</v>
      </c>
      <c r="G96" s="38">
        <v>0.37145</v>
      </c>
      <c r="H96" s="39">
        <v>211.60000000000002</v>
      </c>
      <c r="I96" s="37">
        <v>0.46</v>
      </c>
      <c r="J96" s="52">
        <v>20.362875</v>
      </c>
      <c r="K96" s="52">
        <v>81.53775</v>
      </c>
      <c r="L96" s="40">
        <v>1</v>
      </c>
    </row>
    <row r="97" spans="1:12" ht="15">
      <c r="A97" s="40">
        <v>26</v>
      </c>
      <c r="B97" s="48" t="s">
        <v>112</v>
      </c>
      <c r="C97" s="36" t="s">
        <v>121</v>
      </c>
      <c r="D97" s="36">
        <v>1</v>
      </c>
      <c r="E97" s="36">
        <v>0.57</v>
      </c>
      <c r="F97" s="38">
        <v>0.5415</v>
      </c>
      <c r="G97" s="38">
        <v>0.46027499999999993</v>
      </c>
      <c r="H97" s="39">
        <v>262.2</v>
      </c>
      <c r="I97" s="37">
        <v>0.57</v>
      </c>
      <c r="J97" s="52">
        <v>20.3689139</v>
      </c>
      <c r="K97" s="52">
        <v>81.526725</v>
      </c>
      <c r="L97" s="40">
        <v>1</v>
      </c>
    </row>
    <row r="98" spans="1:12" ht="15">
      <c r="A98" s="40">
        <v>27</v>
      </c>
      <c r="B98" s="48" t="s">
        <v>112</v>
      </c>
      <c r="C98" s="36" t="s">
        <v>98</v>
      </c>
      <c r="D98" s="36">
        <v>1</v>
      </c>
      <c r="E98" s="36">
        <v>0.4</v>
      </c>
      <c r="F98" s="38">
        <v>0.38</v>
      </c>
      <c r="G98" s="38">
        <v>0.323</v>
      </c>
      <c r="H98" s="39">
        <v>184</v>
      </c>
      <c r="I98" s="37">
        <v>0.4</v>
      </c>
      <c r="J98" s="52">
        <v>20.3671361</v>
      </c>
      <c r="K98" s="52">
        <v>81.5316361</v>
      </c>
      <c r="L98" s="40">
        <v>1</v>
      </c>
    </row>
    <row r="99" spans="1:12" ht="15">
      <c r="A99" s="40">
        <v>28</v>
      </c>
      <c r="B99" s="48" t="s">
        <v>112</v>
      </c>
      <c r="C99" s="36" t="s">
        <v>122</v>
      </c>
      <c r="D99" s="36">
        <v>1</v>
      </c>
      <c r="E99" s="36">
        <v>2.3</v>
      </c>
      <c r="F99" s="38">
        <v>2.1849999999999996</v>
      </c>
      <c r="G99" s="38">
        <v>1.8572499999999998</v>
      </c>
      <c r="H99" s="39">
        <v>1058</v>
      </c>
      <c r="I99" s="37">
        <v>2.3</v>
      </c>
      <c r="J99" s="52">
        <v>20.3732556</v>
      </c>
      <c r="K99" s="52">
        <v>81.5252056</v>
      </c>
      <c r="L99" s="40">
        <v>1</v>
      </c>
    </row>
    <row r="100" spans="1:12" ht="15">
      <c r="A100" s="40">
        <v>29</v>
      </c>
      <c r="B100" s="48" t="s">
        <v>112</v>
      </c>
      <c r="C100" s="36" t="s">
        <v>100</v>
      </c>
      <c r="D100" s="36">
        <v>1</v>
      </c>
      <c r="E100" s="36">
        <v>0.58</v>
      </c>
      <c r="F100" s="38">
        <v>0.5509999999999999</v>
      </c>
      <c r="G100" s="38">
        <v>0.46835</v>
      </c>
      <c r="H100" s="39">
        <v>266.79999999999995</v>
      </c>
      <c r="I100" s="37">
        <v>0.58</v>
      </c>
      <c r="J100" s="52">
        <v>20.3598667</v>
      </c>
      <c r="K100" s="52">
        <v>81.5455</v>
      </c>
      <c r="L100" s="40">
        <v>1</v>
      </c>
    </row>
    <row r="101" spans="1:12" ht="15">
      <c r="A101" s="40">
        <v>30</v>
      </c>
      <c r="B101" s="48" t="s">
        <v>112</v>
      </c>
      <c r="C101" s="36" t="s">
        <v>123</v>
      </c>
      <c r="D101" s="36">
        <v>1</v>
      </c>
      <c r="E101" s="36">
        <v>0.51</v>
      </c>
      <c r="F101" s="38">
        <v>0.4845</v>
      </c>
      <c r="G101" s="38">
        <v>0.411825</v>
      </c>
      <c r="H101" s="39">
        <v>234.6</v>
      </c>
      <c r="I101" s="37">
        <v>0.51</v>
      </c>
      <c r="J101" s="52">
        <v>20.3627694</v>
      </c>
      <c r="K101" s="52">
        <v>81.5443444</v>
      </c>
      <c r="L101" s="40">
        <v>1</v>
      </c>
    </row>
    <row r="102" spans="1:12" ht="15">
      <c r="A102" s="40">
        <v>31</v>
      </c>
      <c r="B102" s="48" t="s">
        <v>112</v>
      </c>
      <c r="C102" s="36" t="s">
        <v>95</v>
      </c>
      <c r="D102" s="36">
        <v>1</v>
      </c>
      <c r="E102" s="36">
        <v>1.5</v>
      </c>
      <c r="F102" s="38">
        <v>1.4249999999999998</v>
      </c>
      <c r="G102" s="38">
        <v>1.21125</v>
      </c>
      <c r="H102" s="39">
        <v>690</v>
      </c>
      <c r="I102" s="37">
        <v>1.5</v>
      </c>
      <c r="J102" s="52">
        <v>20.371533</v>
      </c>
      <c r="K102" s="52">
        <v>81.5420111</v>
      </c>
      <c r="L102" s="40">
        <v>1</v>
      </c>
    </row>
    <row r="103" spans="1:12" ht="15">
      <c r="A103" s="40">
        <v>32</v>
      </c>
      <c r="B103" s="48" t="s">
        <v>112</v>
      </c>
      <c r="C103" s="36" t="s">
        <v>102</v>
      </c>
      <c r="D103" s="36">
        <v>1</v>
      </c>
      <c r="E103" s="36">
        <v>0.81</v>
      </c>
      <c r="F103" s="38">
        <v>0.7695</v>
      </c>
      <c r="G103" s="38">
        <v>0.6540750000000001</v>
      </c>
      <c r="H103" s="39">
        <v>372.6</v>
      </c>
      <c r="I103" s="37">
        <v>0.81</v>
      </c>
      <c r="J103" s="52">
        <v>20.3652861</v>
      </c>
      <c r="K103" s="52">
        <v>81.5422806</v>
      </c>
      <c r="L103" s="40">
        <v>1</v>
      </c>
    </row>
    <row r="104" spans="1:12" ht="15">
      <c r="A104" s="40">
        <v>33</v>
      </c>
      <c r="B104" s="48" t="s">
        <v>112</v>
      </c>
      <c r="C104" s="36" t="s">
        <v>103</v>
      </c>
      <c r="D104" s="36">
        <v>1</v>
      </c>
      <c r="E104" s="36">
        <v>1</v>
      </c>
      <c r="F104" s="38">
        <v>0.95</v>
      </c>
      <c r="G104" s="38">
        <v>0.8075</v>
      </c>
      <c r="H104" s="39">
        <v>460</v>
      </c>
      <c r="I104" s="37">
        <v>1</v>
      </c>
      <c r="J104" s="52">
        <v>20.365125</v>
      </c>
      <c r="K104" s="52">
        <v>81.5376694</v>
      </c>
      <c r="L104" s="40">
        <v>1</v>
      </c>
    </row>
    <row r="105" spans="1:12" ht="15">
      <c r="A105" s="40">
        <v>34</v>
      </c>
      <c r="B105" s="48" t="s">
        <v>112</v>
      </c>
      <c r="C105" s="36" t="s">
        <v>104</v>
      </c>
      <c r="D105" s="36">
        <v>1</v>
      </c>
      <c r="E105" s="36">
        <v>1.5</v>
      </c>
      <c r="F105" s="38">
        <v>1.4249999999999998</v>
      </c>
      <c r="G105" s="38">
        <v>1.21125</v>
      </c>
      <c r="H105" s="39">
        <v>690</v>
      </c>
      <c r="I105" s="37">
        <v>1.5</v>
      </c>
      <c r="J105" s="52">
        <v>20.3756389</v>
      </c>
      <c r="K105" s="52">
        <v>81.53915</v>
      </c>
      <c r="L105" s="40">
        <v>1</v>
      </c>
    </row>
    <row r="106" spans="1:12" ht="15">
      <c r="A106" s="40">
        <v>35</v>
      </c>
      <c r="B106" s="48" t="s">
        <v>112</v>
      </c>
      <c r="C106" s="36" t="s">
        <v>97</v>
      </c>
      <c r="D106" s="36">
        <v>1</v>
      </c>
      <c r="E106" s="36">
        <v>0.41</v>
      </c>
      <c r="F106" s="38">
        <v>0.38949999999999996</v>
      </c>
      <c r="G106" s="38">
        <v>0.33107499999999995</v>
      </c>
      <c r="H106" s="39">
        <v>188.6</v>
      </c>
      <c r="I106" s="37">
        <v>0.41</v>
      </c>
      <c r="J106" s="52">
        <v>20.3674278</v>
      </c>
      <c r="K106" s="52">
        <v>81.5316139</v>
      </c>
      <c r="L106" s="40">
        <v>1</v>
      </c>
    </row>
    <row r="107" spans="1:12" ht="15">
      <c r="A107" s="40">
        <v>36</v>
      </c>
      <c r="B107" s="48" t="s">
        <v>124</v>
      </c>
      <c r="C107" s="36" t="s">
        <v>125</v>
      </c>
      <c r="D107" s="36">
        <v>1</v>
      </c>
      <c r="E107" s="36">
        <v>1.72</v>
      </c>
      <c r="F107" s="38">
        <v>4.6096</v>
      </c>
      <c r="G107" s="38">
        <v>0.7482</v>
      </c>
      <c r="H107" s="39">
        <v>430</v>
      </c>
      <c r="I107" s="37">
        <v>1.72</v>
      </c>
      <c r="J107" s="52">
        <v>20.3662056</v>
      </c>
      <c r="K107" s="52">
        <v>81.5426722</v>
      </c>
      <c r="L107" s="40">
        <v>1</v>
      </c>
    </row>
    <row r="108" spans="1:12" ht="15">
      <c r="A108" s="40">
        <v>37</v>
      </c>
      <c r="B108" s="48" t="s">
        <v>124</v>
      </c>
      <c r="C108" s="36" t="s">
        <v>126</v>
      </c>
      <c r="D108" s="36">
        <v>1</v>
      </c>
      <c r="E108" s="36">
        <v>0.18</v>
      </c>
      <c r="F108" s="38">
        <v>0.4824</v>
      </c>
      <c r="G108" s="38">
        <v>0.0783</v>
      </c>
      <c r="H108" s="39">
        <v>45</v>
      </c>
      <c r="I108" s="37">
        <v>0.18</v>
      </c>
      <c r="J108" s="52">
        <v>20.3714111</v>
      </c>
      <c r="K108" s="52">
        <v>81.5443361</v>
      </c>
      <c r="L108" s="40">
        <v>1</v>
      </c>
    </row>
    <row r="109" spans="1:12" ht="15">
      <c r="A109" s="40">
        <v>38</v>
      </c>
      <c r="B109" s="48" t="s">
        <v>124</v>
      </c>
      <c r="C109" s="36" t="s">
        <v>127</v>
      </c>
      <c r="D109" s="36">
        <v>1</v>
      </c>
      <c r="E109" s="36">
        <v>0.54</v>
      </c>
      <c r="F109" s="38">
        <v>1.4472000000000003</v>
      </c>
      <c r="G109" s="38">
        <v>0.23490000000000003</v>
      </c>
      <c r="H109" s="39">
        <v>135</v>
      </c>
      <c r="I109" s="37">
        <v>0.54</v>
      </c>
      <c r="J109" s="52">
        <v>20.3767389</v>
      </c>
      <c r="K109" s="52">
        <v>81.5314611</v>
      </c>
      <c r="L109" s="40">
        <v>1</v>
      </c>
    </row>
    <row r="110" spans="1:12" ht="15">
      <c r="A110" s="40">
        <v>39</v>
      </c>
      <c r="B110" s="48" t="s">
        <v>128</v>
      </c>
      <c r="C110" s="36" t="s">
        <v>129</v>
      </c>
      <c r="D110" s="36">
        <v>1</v>
      </c>
      <c r="E110" s="36" t="s">
        <v>130</v>
      </c>
      <c r="F110" s="36">
        <v>0.146</v>
      </c>
      <c r="G110" s="36">
        <v>0.015</v>
      </c>
      <c r="H110" s="39">
        <v>17</v>
      </c>
      <c r="I110" s="36">
        <v>1</v>
      </c>
      <c r="J110" s="52">
        <v>20.3716833</v>
      </c>
      <c r="K110" s="52">
        <v>81.5262833</v>
      </c>
      <c r="L110" s="40">
        <v>1</v>
      </c>
    </row>
    <row r="111" spans="1:12" ht="15">
      <c r="A111" s="40">
        <v>40</v>
      </c>
      <c r="B111" s="48" t="s">
        <v>128</v>
      </c>
      <c r="C111" s="36" t="s">
        <v>131</v>
      </c>
      <c r="D111" s="36">
        <v>1</v>
      </c>
      <c r="E111" s="36" t="s">
        <v>130</v>
      </c>
      <c r="F111" s="36">
        <v>0.146</v>
      </c>
      <c r="G111" s="36">
        <v>0.015</v>
      </c>
      <c r="H111" s="39">
        <v>17</v>
      </c>
      <c r="I111" s="36">
        <v>1</v>
      </c>
      <c r="J111" s="52"/>
      <c r="K111" s="52"/>
      <c r="L111" s="40">
        <v>1</v>
      </c>
    </row>
    <row r="112" spans="1:12" ht="15">
      <c r="A112" s="40">
        <v>41</v>
      </c>
      <c r="B112" s="48" t="s">
        <v>128</v>
      </c>
      <c r="C112" s="36" t="s">
        <v>132</v>
      </c>
      <c r="D112" s="36">
        <v>1</v>
      </c>
      <c r="E112" s="36" t="s">
        <v>130</v>
      </c>
      <c r="F112" s="36">
        <v>0.146</v>
      </c>
      <c r="G112" s="36">
        <v>0.015</v>
      </c>
      <c r="H112" s="39">
        <v>17</v>
      </c>
      <c r="I112" s="36">
        <v>1</v>
      </c>
      <c r="J112" s="52">
        <v>20.3652278</v>
      </c>
      <c r="K112" s="52">
        <v>81.5398917</v>
      </c>
      <c r="L112" s="40">
        <v>1</v>
      </c>
    </row>
    <row r="113" spans="1:12" ht="15">
      <c r="A113" s="40">
        <v>42</v>
      </c>
      <c r="B113" s="48" t="s">
        <v>128</v>
      </c>
      <c r="C113" s="36" t="s">
        <v>133</v>
      </c>
      <c r="D113" s="36">
        <v>1</v>
      </c>
      <c r="E113" s="36" t="s">
        <v>130</v>
      </c>
      <c r="F113" s="36">
        <v>0.146</v>
      </c>
      <c r="G113" s="36">
        <v>0.015</v>
      </c>
      <c r="H113" s="39">
        <v>17</v>
      </c>
      <c r="I113" s="36">
        <v>1</v>
      </c>
      <c r="J113" s="52">
        <v>20.3741167</v>
      </c>
      <c r="K113" s="52">
        <v>81.5340667</v>
      </c>
      <c r="L113" s="40">
        <v>1</v>
      </c>
    </row>
    <row r="114" spans="1:12" ht="15">
      <c r="A114" s="40">
        <v>43</v>
      </c>
      <c r="B114" s="48" t="s">
        <v>134</v>
      </c>
      <c r="C114" s="36" t="s">
        <v>135</v>
      </c>
      <c r="D114" s="36">
        <v>1</v>
      </c>
      <c r="E114" s="36" t="s">
        <v>136</v>
      </c>
      <c r="F114" s="36">
        <v>0.51</v>
      </c>
      <c r="G114" s="38">
        <v>0.143</v>
      </c>
      <c r="H114" s="39">
        <v>82</v>
      </c>
      <c r="I114" s="37">
        <v>10</v>
      </c>
      <c r="J114" s="52">
        <v>20.3751417</v>
      </c>
      <c r="K114" s="52">
        <v>81.528444</v>
      </c>
      <c r="L114" s="40">
        <v>1</v>
      </c>
    </row>
    <row r="115" spans="1:12" ht="15">
      <c r="A115" s="55" t="s">
        <v>192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7"/>
    </row>
    <row r="116" spans="1:12" ht="15">
      <c r="A116" s="40">
        <v>44</v>
      </c>
      <c r="B116" s="48" t="s">
        <v>137</v>
      </c>
      <c r="C116" s="36" t="s">
        <v>138</v>
      </c>
      <c r="D116" s="36">
        <v>1</v>
      </c>
      <c r="E116" s="36" t="s">
        <v>139</v>
      </c>
      <c r="F116" s="38">
        <v>9.3</v>
      </c>
      <c r="G116" s="38">
        <v>8.56</v>
      </c>
      <c r="H116" s="39">
        <v>4864</v>
      </c>
      <c r="I116" s="37">
        <v>11.55</v>
      </c>
      <c r="J116" s="53">
        <v>20.372343</v>
      </c>
      <c r="K116" s="53">
        <v>81.53277</v>
      </c>
      <c r="L116" s="40">
        <v>10</v>
      </c>
    </row>
    <row r="117" spans="1:12" ht="15">
      <c r="A117" s="40">
        <v>44</v>
      </c>
      <c r="B117" s="48" t="s">
        <v>137</v>
      </c>
      <c r="C117" s="36" t="s">
        <v>138</v>
      </c>
      <c r="D117" s="36">
        <v>1</v>
      </c>
      <c r="E117" s="36" t="s">
        <v>139</v>
      </c>
      <c r="F117" s="38">
        <v>9.3</v>
      </c>
      <c r="G117" s="38">
        <v>8.56</v>
      </c>
      <c r="H117" s="39">
        <v>4864</v>
      </c>
      <c r="I117" s="37">
        <v>11.55</v>
      </c>
      <c r="J117" s="53">
        <v>20.359144</v>
      </c>
      <c r="K117" s="53">
        <v>81.531555</v>
      </c>
      <c r="L117" s="40">
        <v>10</v>
      </c>
    </row>
    <row r="118" spans="1:12" ht="15">
      <c r="A118" s="40">
        <v>44</v>
      </c>
      <c r="B118" s="48" t="s">
        <v>137</v>
      </c>
      <c r="C118" s="36" t="s">
        <v>138</v>
      </c>
      <c r="D118" s="36">
        <v>1</v>
      </c>
      <c r="E118" s="36" t="s">
        <v>139</v>
      </c>
      <c r="F118" s="38">
        <v>9.3</v>
      </c>
      <c r="G118" s="38">
        <v>8.56</v>
      </c>
      <c r="H118" s="39">
        <v>4864</v>
      </c>
      <c r="I118" s="37">
        <v>11.55</v>
      </c>
      <c r="J118" s="53">
        <v>20.357935</v>
      </c>
      <c r="K118" s="53">
        <v>81.533165</v>
      </c>
      <c r="L118" s="40">
        <v>10</v>
      </c>
    </row>
    <row r="119" spans="1:12" ht="15">
      <c r="A119" s="40">
        <v>44</v>
      </c>
      <c r="B119" s="48" t="s">
        <v>137</v>
      </c>
      <c r="C119" s="36" t="s">
        <v>138</v>
      </c>
      <c r="D119" s="36">
        <v>1</v>
      </c>
      <c r="E119" s="36" t="s">
        <v>139</v>
      </c>
      <c r="F119" s="38">
        <v>9.3</v>
      </c>
      <c r="G119" s="38">
        <v>8.56</v>
      </c>
      <c r="H119" s="39">
        <v>4864</v>
      </c>
      <c r="I119" s="37">
        <v>11.55</v>
      </c>
      <c r="J119" s="53">
        <v>20.366535</v>
      </c>
      <c r="K119" s="53">
        <v>81.54331</v>
      </c>
      <c r="L119" s="40">
        <v>10</v>
      </c>
    </row>
    <row r="120" spans="1:12" ht="15">
      <c r="A120" s="40">
        <v>45</v>
      </c>
      <c r="B120" s="48" t="s">
        <v>137</v>
      </c>
      <c r="C120" s="36" t="s">
        <v>138</v>
      </c>
      <c r="D120" s="36">
        <v>1</v>
      </c>
      <c r="E120" s="36" t="s">
        <v>140</v>
      </c>
      <c r="F120" s="38">
        <v>9.16</v>
      </c>
      <c r="G120" s="38">
        <v>8.4304</v>
      </c>
      <c r="H120" s="36">
        <v>4790</v>
      </c>
      <c r="I120" s="37">
        <v>6.41</v>
      </c>
      <c r="J120" s="53">
        <v>20.371058</v>
      </c>
      <c r="K120" s="53">
        <v>81.54422</v>
      </c>
      <c r="L120" s="40">
        <v>10</v>
      </c>
    </row>
    <row r="121" spans="1:12" ht="15">
      <c r="A121" s="40">
        <v>45</v>
      </c>
      <c r="B121" s="48" t="s">
        <v>137</v>
      </c>
      <c r="C121" s="36" t="s">
        <v>138</v>
      </c>
      <c r="D121" s="36">
        <v>1</v>
      </c>
      <c r="E121" s="36" t="s">
        <v>140</v>
      </c>
      <c r="F121" s="38">
        <v>9.16</v>
      </c>
      <c r="G121" s="38">
        <v>8.4304</v>
      </c>
      <c r="H121" s="36">
        <v>4790</v>
      </c>
      <c r="I121" s="37">
        <v>6.41</v>
      </c>
      <c r="J121" s="53">
        <v>20.36946</v>
      </c>
      <c r="K121" s="53">
        <v>81.5353</v>
      </c>
      <c r="L121" s="40">
        <v>10</v>
      </c>
    </row>
    <row r="122" spans="1:12" ht="15">
      <c r="A122" s="40">
        <v>46</v>
      </c>
      <c r="B122" s="48" t="s">
        <v>137</v>
      </c>
      <c r="C122" s="36" t="s">
        <v>138</v>
      </c>
      <c r="D122" s="36">
        <v>1</v>
      </c>
      <c r="E122" s="36" t="s">
        <v>141</v>
      </c>
      <c r="F122" s="38">
        <v>22.42</v>
      </c>
      <c r="G122" s="38">
        <f>12170*176/100000</f>
        <v>21.4192</v>
      </c>
      <c r="H122" s="39">
        <v>12170</v>
      </c>
      <c r="I122" s="37">
        <v>26.32</v>
      </c>
      <c r="J122" s="53">
        <v>20.36394</v>
      </c>
      <c r="K122" s="53">
        <v>81.548485</v>
      </c>
      <c r="L122" s="40">
        <v>11</v>
      </c>
    </row>
    <row r="123" spans="1:12" ht="15">
      <c r="A123" s="40">
        <v>47</v>
      </c>
      <c r="B123" s="48" t="s">
        <v>142</v>
      </c>
      <c r="C123" s="36" t="s">
        <v>138</v>
      </c>
      <c r="D123" s="36">
        <v>1</v>
      </c>
      <c r="E123" s="36" t="s">
        <v>143</v>
      </c>
      <c r="F123" s="38">
        <v>13.86</v>
      </c>
      <c r="G123" s="38">
        <f>(7267*176/100000)</f>
        <v>12.78992</v>
      </c>
      <c r="H123" s="39">
        <v>7267</v>
      </c>
      <c r="I123" s="37">
        <v>16.42</v>
      </c>
      <c r="J123" s="53">
        <v>20.358446</v>
      </c>
      <c r="K123" s="53">
        <v>81.52978</v>
      </c>
      <c r="L123" s="40">
        <v>12</v>
      </c>
    </row>
    <row r="124" spans="1:12" ht="15">
      <c r="A124" s="40">
        <v>47</v>
      </c>
      <c r="B124" s="48" t="s">
        <v>142</v>
      </c>
      <c r="C124" s="36" t="s">
        <v>138</v>
      </c>
      <c r="D124" s="36">
        <v>1</v>
      </c>
      <c r="E124" s="36" t="s">
        <v>143</v>
      </c>
      <c r="F124" s="38">
        <v>13.86</v>
      </c>
      <c r="G124" s="38">
        <f aca="true" t="shared" si="0" ref="G124:G126">(7267*176/100000)</f>
        <v>12.78992</v>
      </c>
      <c r="H124" s="39">
        <v>7267</v>
      </c>
      <c r="I124" s="37">
        <v>16.42</v>
      </c>
      <c r="J124" s="53">
        <v>20.358747</v>
      </c>
      <c r="K124" s="53">
        <v>81.52944</v>
      </c>
      <c r="L124" s="40">
        <v>12</v>
      </c>
    </row>
    <row r="125" spans="1:12" ht="15">
      <c r="A125" s="40">
        <v>47</v>
      </c>
      <c r="B125" s="48" t="s">
        <v>142</v>
      </c>
      <c r="C125" s="36" t="s">
        <v>138</v>
      </c>
      <c r="D125" s="36">
        <v>1</v>
      </c>
      <c r="E125" s="36" t="s">
        <v>143</v>
      </c>
      <c r="F125" s="38">
        <v>13.86</v>
      </c>
      <c r="G125" s="38">
        <f t="shared" si="0"/>
        <v>12.78992</v>
      </c>
      <c r="H125" s="39">
        <v>7267</v>
      </c>
      <c r="I125" s="37">
        <v>16.42</v>
      </c>
      <c r="J125" s="53">
        <v>20.357979</v>
      </c>
      <c r="K125" s="53">
        <v>81.52883</v>
      </c>
      <c r="L125" s="40">
        <v>12</v>
      </c>
    </row>
    <row r="126" spans="1:12" ht="15">
      <c r="A126" s="40">
        <v>47</v>
      </c>
      <c r="B126" s="48" t="s">
        <v>142</v>
      </c>
      <c r="C126" s="36" t="s">
        <v>138</v>
      </c>
      <c r="D126" s="36">
        <v>1</v>
      </c>
      <c r="E126" s="36" t="s">
        <v>143</v>
      </c>
      <c r="F126" s="38">
        <v>13.86</v>
      </c>
      <c r="G126" s="38">
        <f t="shared" si="0"/>
        <v>12.78992</v>
      </c>
      <c r="H126" s="39">
        <v>7267</v>
      </c>
      <c r="I126" s="37">
        <v>16.42</v>
      </c>
      <c r="J126" s="53">
        <v>20.358067</v>
      </c>
      <c r="K126" s="53">
        <v>81.53013</v>
      </c>
      <c r="L126" s="40">
        <v>12</v>
      </c>
    </row>
    <row r="127" spans="1:12" ht="15">
      <c r="A127" s="40">
        <v>48</v>
      </c>
      <c r="B127" s="48" t="s">
        <v>142</v>
      </c>
      <c r="C127" s="36" t="s">
        <v>138</v>
      </c>
      <c r="D127" s="36">
        <v>1</v>
      </c>
      <c r="E127" s="36" t="s">
        <v>144</v>
      </c>
      <c r="F127" s="38">
        <v>21.98</v>
      </c>
      <c r="G127" s="38">
        <f>(11551*176/100000)</f>
        <v>20.32976</v>
      </c>
      <c r="H127" s="39">
        <v>11551</v>
      </c>
      <c r="I127" s="37">
        <v>26.14</v>
      </c>
      <c r="J127" s="53">
        <v>20.358767</v>
      </c>
      <c r="K127" s="53">
        <v>81.52988</v>
      </c>
      <c r="L127" s="40">
        <v>15</v>
      </c>
    </row>
    <row r="128" spans="1:12" ht="15">
      <c r="A128" s="40">
        <v>48</v>
      </c>
      <c r="B128" s="48" t="s">
        <v>142</v>
      </c>
      <c r="C128" s="36" t="s">
        <v>138</v>
      </c>
      <c r="D128" s="36">
        <v>1</v>
      </c>
      <c r="E128" s="36" t="s">
        <v>144</v>
      </c>
      <c r="F128" s="38">
        <v>21.98</v>
      </c>
      <c r="G128" s="38">
        <f>(11551*176/100000)</f>
        <v>20.32976</v>
      </c>
      <c r="H128" s="39">
        <v>11551</v>
      </c>
      <c r="I128" s="37">
        <v>26.14</v>
      </c>
      <c r="J128" s="53">
        <v>20.358429</v>
      </c>
      <c r="K128" s="53">
        <v>81.52913</v>
      </c>
      <c r="L128" s="40">
        <v>15</v>
      </c>
    </row>
    <row r="129" spans="1:12" ht="15">
      <c r="A129" s="40">
        <v>39</v>
      </c>
      <c r="B129" s="48" t="s">
        <v>128</v>
      </c>
      <c r="C129" s="36" t="s">
        <v>195</v>
      </c>
      <c r="D129" s="36">
        <v>1</v>
      </c>
      <c r="E129" s="36" t="s">
        <v>130</v>
      </c>
      <c r="F129" s="36">
        <v>0.146</v>
      </c>
      <c r="G129" s="36">
        <v>0.015</v>
      </c>
      <c r="H129" s="39">
        <v>17</v>
      </c>
      <c r="I129" s="36">
        <v>1</v>
      </c>
      <c r="J129" s="53">
        <v>20.363344</v>
      </c>
      <c r="K129" s="53">
        <v>81.55164</v>
      </c>
      <c r="L129" s="40">
        <v>0</v>
      </c>
    </row>
    <row r="130" spans="1:12" ht="15">
      <c r="A130" s="40">
        <v>39</v>
      </c>
      <c r="B130" s="48" t="s">
        <v>128</v>
      </c>
      <c r="C130" s="36" t="s">
        <v>195</v>
      </c>
      <c r="D130" s="36">
        <v>1</v>
      </c>
      <c r="E130" s="36" t="s">
        <v>130</v>
      </c>
      <c r="F130" s="36">
        <v>0.146</v>
      </c>
      <c r="G130" s="36">
        <v>0.015</v>
      </c>
      <c r="H130" s="39">
        <v>17</v>
      </c>
      <c r="I130" s="36">
        <v>1</v>
      </c>
      <c r="J130" s="53">
        <v>20.363691</v>
      </c>
      <c r="K130" s="53">
        <v>81.55171</v>
      </c>
      <c r="L130" s="40">
        <v>0</v>
      </c>
    </row>
    <row r="131" spans="1:12" ht="15">
      <c r="A131" s="40">
        <v>39</v>
      </c>
      <c r="B131" s="48" t="s">
        <v>128</v>
      </c>
      <c r="C131" s="36" t="s">
        <v>195</v>
      </c>
      <c r="D131" s="36">
        <v>1</v>
      </c>
      <c r="E131" s="36" t="s">
        <v>130</v>
      </c>
      <c r="F131" s="36">
        <v>0.146</v>
      </c>
      <c r="G131" s="36">
        <v>0.015</v>
      </c>
      <c r="H131" s="39">
        <v>17</v>
      </c>
      <c r="I131" s="36">
        <v>1</v>
      </c>
      <c r="J131" s="53">
        <v>20.36389</v>
      </c>
      <c r="K131" s="53">
        <v>81.55177</v>
      </c>
      <c r="L131" s="40">
        <v>0</v>
      </c>
    </row>
    <row r="132" spans="1:12" ht="15">
      <c r="A132" s="40">
        <v>39</v>
      </c>
      <c r="B132" s="48" t="s">
        <v>128</v>
      </c>
      <c r="C132" s="36" t="s">
        <v>195</v>
      </c>
      <c r="D132" s="36">
        <v>1</v>
      </c>
      <c r="E132" s="36" t="s">
        <v>130</v>
      </c>
      <c r="F132" s="36">
        <v>0.146</v>
      </c>
      <c r="G132" s="36">
        <v>0.015</v>
      </c>
      <c r="H132" s="39">
        <v>17</v>
      </c>
      <c r="I132" s="36">
        <v>1</v>
      </c>
      <c r="J132" s="53">
        <v>20.364187</v>
      </c>
      <c r="K132" s="53">
        <v>81.55201</v>
      </c>
      <c r="L132" s="40">
        <v>0</v>
      </c>
    </row>
    <row r="133" spans="1:12" ht="15">
      <c r="A133" s="40">
        <v>39</v>
      </c>
      <c r="B133" s="48" t="s">
        <v>128</v>
      </c>
      <c r="C133" s="36" t="s">
        <v>195</v>
      </c>
      <c r="D133" s="36">
        <v>1</v>
      </c>
      <c r="E133" s="36" t="s">
        <v>130</v>
      </c>
      <c r="F133" s="36">
        <v>0.146</v>
      </c>
      <c r="G133" s="36">
        <v>0.015</v>
      </c>
      <c r="H133" s="39">
        <v>17</v>
      </c>
      <c r="I133" s="36">
        <v>1</v>
      </c>
      <c r="J133" s="53">
        <v>20.36423</v>
      </c>
      <c r="K133" s="53">
        <v>81.55205</v>
      </c>
      <c r="L133" s="40">
        <v>0</v>
      </c>
    </row>
    <row r="134" spans="1:12" ht="15">
      <c r="A134" s="40">
        <v>39</v>
      </c>
      <c r="B134" s="48" t="s">
        <v>128</v>
      </c>
      <c r="C134" s="36" t="s">
        <v>195</v>
      </c>
      <c r="D134" s="36">
        <v>1</v>
      </c>
      <c r="E134" s="36" t="s">
        <v>130</v>
      </c>
      <c r="F134" s="36">
        <v>0.146</v>
      </c>
      <c r="G134" s="36">
        <v>0.015</v>
      </c>
      <c r="H134" s="39">
        <v>17</v>
      </c>
      <c r="I134" s="36">
        <v>1</v>
      </c>
      <c r="J134" s="53">
        <v>20.364332</v>
      </c>
      <c r="K134" s="53">
        <v>81.55207</v>
      </c>
      <c r="L134" s="40">
        <v>0</v>
      </c>
    </row>
    <row r="135" spans="1:12" ht="15">
      <c r="A135" s="40">
        <v>39</v>
      </c>
      <c r="B135" s="48" t="s">
        <v>128</v>
      </c>
      <c r="C135" s="36" t="s">
        <v>195</v>
      </c>
      <c r="D135" s="36">
        <v>1</v>
      </c>
      <c r="E135" s="36" t="s">
        <v>130</v>
      </c>
      <c r="F135" s="36">
        <v>0.146</v>
      </c>
      <c r="G135" s="36">
        <v>0.015</v>
      </c>
      <c r="H135" s="39">
        <v>17</v>
      </c>
      <c r="I135" s="36">
        <v>1</v>
      </c>
      <c r="J135" s="53">
        <v>20.364511</v>
      </c>
      <c r="K135" s="53">
        <v>81.55206</v>
      </c>
      <c r="L135" s="40">
        <v>0</v>
      </c>
    </row>
    <row r="136" spans="1:12" ht="15">
      <c r="A136" s="40">
        <v>39</v>
      </c>
      <c r="B136" s="48" t="s">
        <v>128</v>
      </c>
      <c r="C136" s="36" t="s">
        <v>195</v>
      </c>
      <c r="D136" s="36">
        <v>1</v>
      </c>
      <c r="E136" s="36" t="s">
        <v>130</v>
      </c>
      <c r="F136" s="36">
        <v>0.146</v>
      </c>
      <c r="G136" s="36">
        <v>0.015</v>
      </c>
      <c r="H136" s="39">
        <v>17</v>
      </c>
      <c r="I136" s="36">
        <v>1</v>
      </c>
      <c r="J136" s="53">
        <v>20.364153</v>
      </c>
      <c r="K136" s="53">
        <v>81.552185</v>
      </c>
      <c r="L136" s="40">
        <v>0</v>
      </c>
    </row>
    <row r="137" spans="1:12" ht="15">
      <c r="A137" s="40">
        <v>39</v>
      </c>
      <c r="B137" s="48" t="s">
        <v>128</v>
      </c>
      <c r="C137" s="36" t="s">
        <v>195</v>
      </c>
      <c r="D137" s="36">
        <v>1</v>
      </c>
      <c r="E137" s="36" t="s">
        <v>130</v>
      </c>
      <c r="F137" s="36">
        <v>0.146</v>
      </c>
      <c r="G137" s="36">
        <v>0.015</v>
      </c>
      <c r="H137" s="39">
        <v>17</v>
      </c>
      <c r="I137" s="36">
        <v>1</v>
      </c>
      <c r="J137" s="53">
        <v>20.364113</v>
      </c>
      <c r="K137" s="53">
        <v>81.55223</v>
      </c>
      <c r="L137" s="40">
        <v>0</v>
      </c>
    </row>
    <row r="138" spans="1:12" ht="15">
      <c r="A138" s="40">
        <v>39</v>
      </c>
      <c r="B138" s="48" t="s">
        <v>128</v>
      </c>
      <c r="C138" s="36" t="s">
        <v>195</v>
      </c>
      <c r="D138" s="36">
        <v>1</v>
      </c>
      <c r="E138" s="36" t="s">
        <v>130</v>
      </c>
      <c r="F138" s="36">
        <v>0.146</v>
      </c>
      <c r="G138" s="36">
        <v>0.015</v>
      </c>
      <c r="H138" s="39">
        <v>17</v>
      </c>
      <c r="I138" s="36">
        <v>1</v>
      </c>
      <c r="J138" s="53">
        <v>20.36413</v>
      </c>
      <c r="K138" s="53">
        <v>81.5525</v>
      </c>
      <c r="L138" s="40">
        <v>0</v>
      </c>
    </row>
    <row r="139" spans="1:12" ht="15">
      <c r="A139" s="40">
        <v>39</v>
      </c>
      <c r="B139" s="48" t="s">
        <v>128</v>
      </c>
      <c r="C139" s="36" t="s">
        <v>195</v>
      </c>
      <c r="D139" s="36">
        <v>1</v>
      </c>
      <c r="E139" s="36" t="s">
        <v>130</v>
      </c>
      <c r="F139" s="36">
        <v>0.146</v>
      </c>
      <c r="G139" s="36">
        <v>0.015</v>
      </c>
      <c r="H139" s="39">
        <v>17</v>
      </c>
      <c r="I139" s="36">
        <v>1</v>
      </c>
      <c r="J139" s="53">
        <v>20.364023</v>
      </c>
      <c r="K139" s="53">
        <v>81.552505</v>
      </c>
      <c r="L139" s="40">
        <v>0</v>
      </c>
    </row>
    <row r="140" spans="1:12" ht="15">
      <c r="A140" s="40">
        <v>39</v>
      </c>
      <c r="B140" s="48" t="s">
        <v>128</v>
      </c>
      <c r="C140" s="36" t="s">
        <v>195</v>
      </c>
      <c r="D140" s="36">
        <v>1</v>
      </c>
      <c r="E140" s="36" t="s">
        <v>130</v>
      </c>
      <c r="F140" s="36">
        <v>0.146</v>
      </c>
      <c r="G140" s="36">
        <v>0.015</v>
      </c>
      <c r="H140" s="39">
        <v>17</v>
      </c>
      <c r="I140" s="36">
        <v>1</v>
      </c>
      <c r="J140" s="53">
        <v>20.363941</v>
      </c>
      <c r="K140" s="53">
        <v>81.55267</v>
      </c>
      <c r="L140" s="40">
        <v>0</v>
      </c>
    </row>
    <row r="141" spans="1:12" ht="15">
      <c r="A141" s="40">
        <v>39</v>
      </c>
      <c r="B141" s="48" t="s">
        <v>128</v>
      </c>
      <c r="C141" s="36" t="s">
        <v>195</v>
      </c>
      <c r="D141" s="36">
        <v>1</v>
      </c>
      <c r="E141" s="36" t="s">
        <v>130</v>
      </c>
      <c r="F141" s="36">
        <v>0.146</v>
      </c>
      <c r="G141" s="36">
        <v>0.015</v>
      </c>
      <c r="H141" s="39">
        <v>17</v>
      </c>
      <c r="I141" s="36">
        <v>1</v>
      </c>
      <c r="J141" s="53">
        <v>20.364183</v>
      </c>
      <c r="K141" s="53">
        <v>81.55275</v>
      </c>
      <c r="L141" s="40">
        <v>0</v>
      </c>
    </row>
    <row r="142" spans="1:12" ht="15">
      <c r="A142" s="40">
        <v>39</v>
      </c>
      <c r="B142" s="48" t="s">
        <v>128</v>
      </c>
      <c r="C142" s="36" t="s">
        <v>195</v>
      </c>
      <c r="D142" s="36">
        <v>1</v>
      </c>
      <c r="E142" s="36" t="s">
        <v>130</v>
      </c>
      <c r="F142" s="36">
        <v>0.146</v>
      </c>
      <c r="G142" s="36">
        <v>0.015</v>
      </c>
      <c r="H142" s="39">
        <v>17</v>
      </c>
      <c r="I142" s="36">
        <v>1</v>
      </c>
      <c r="J142" s="53">
        <v>20.367945</v>
      </c>
      <c r="K142" s="53">
        <v>81.54904</v>
      </c>
      <c r="L142" s="40">
        <v>0</v>
      </c>
    </row>
    <row r="143" spans="1:12" ht="15">
      <c r="A143" s="40">
        <v>39</v>
      </c>
      <c r="B143" s="48" t="s">
        <v>128</v>
      </c>
      <c r="C143" s="36" t="s">
        <v>195</v>
      </c>
      <c r="D143" s="36">
        <v>1</v>
      </c>
      <c r="E143" s="36" t="s">
        <v>130</v>
      </c>
      <c r="F143" s="36">
        <v>0.146</v>
      </c>
      <c r="G143" s="36">
        <v>0.015</v>
      </c>
      <c r="H143" s="39">
        <v>17</v>
      </c>
      <c r="I143" s="36">
        <v>1</v>
      </c>
      <c r="J143" s="53">
        <v>20.368017</v>
      </c>
      <c r="K143" s="53">
        <v>81.54893</v>
      </c>
      <c r="L143" s="40">
        <v>0</v>
      </c>
    </row>
    <row r="144" spans="1:12" ht="15">
      <c r="A144" s="40">
        <v>39</v>
      </c>
      <c r="B144" s="48" t="s">
        <v>128</v>
      </c>
      <c r="C144" s="36" t="s">
        <v>195</v>
      </c>
      <c r="D144" s="36">
        <v>1</v>
      </c>
      <c r="E144" s="36" t="s">
        <v>130</v>
      </c>
      <c r="F144" s="36">
        <v>0.146</v>
      </c>
      <c r="G144" s="36">
        <v>0.015</v>
      </c>
      <c r="H144" s="39">
        <v>17</v>
      </c>
      <c r="I144" s="36">
        <v>1</v>
      </c>
      <c r="J144" s="53">
        <v>20.36821</v>
      </c>
      <c r="K144" s="53">
        <v>81.54887</v>
      </c>
      <c r="L144" s="40">
        <v>0</v>
      </c>
    </row>
    <row r="145" spans="1:12" ht="15">
      <c r="A145" s="40">
        <v>39</v>
      </c>
      <c r="B145" s="48" t="s">
        <v>128</v>
      </c>
      <c r="C145" s="36" t="s">
        <v>195</v>
      </c>
      <c r="D145" s="36">
        <v>1</v>
      </c>
      <c r="E145" s="36" t="s">
        <v>130</v>
      </c>
      <c r="F145" s="36">
        <v>0.146</v>
      </c>
      <c r="G145" s="36">
        <v>0.015</v>
      </c>
      <c r="H145" s="39">
        <v>17</v>
      </c>
      <c r="I145" s="36">
        <v>1</v>
      </c>
      <c r="J145" s="53">
        <v>20.358225</v>
      </c>
      <c r="K145" s="53">
        <v>81.532104</v>
      </c>
      <c r="L145" s="40">
        <v>0</v>
      </c>
    </row>
    <row r="146" spans="1:12" ht="15">
      <c r="A146" s="40">
        <v>39</v>
      </c>
      <c r="B146" s="48" t="s">
        <v>128</v>
      </c>
      <c r="C146" s="36" t="s">
        <v>195</v>
      </c>
      <c r="D146" s="36">
        <v>1</v>
      </c>
      <c r="E146" s="36" t="s">
        <v>130</v>
      </c>
      <c r="F146" s="36">
        <v>0.146</v>
      </c>
      <c r="G146" s="36">
        <v>0.015</v>
      </c>
      <c r="H146" s="39">
        <v>17</v>
      </c>
      <c r="I146" s="36">
        <v>1</v>
      </c>
      <c r="J146" s="53">
        <v>20.358128</v>
      </c>
      <c r="K146" s="53">
        <v>81.53199</v>
      </c>
      <c r="L146" s="40">
        <v>0</v>
      </c>
    </row>
    <row r="147" spans="1:12" ht="15">
      <c r="A147" s="40">
        <v>39</v>
      </c>
      <c r="B147" s="48" t="s">
        <v>128</v>
      </c>
      <c r="C147" s="36" t="s">
        <v>134</v>
      </c>
      <c r="D147" s="36">
        <v>1</v>
      </c>
      <c r="E147" s="36" t="s">
        <v>136</v>
      </c>
      <c r="F147" s="36">
        <v>0.51</v>
      </c>
      <c r="G147" s="38">
        <v>0.143</v>
      </c>
      <c r="H147" s="39">
        <v>82</v>
      </c>
      <c r="I147" s="37">
        <v>10</v>
      </c>
      <c r="J147" s="53">
        <v>20.357206</v>
      </c>
      <c r="K147" s="53">
        <v>81.53286</v>
      </c>
      <c r="L147" s="40">
        <v>0</v>
      </c>
    </row>
    <row r="148" spans="1:12" ht="15">
      <c r="A148" s="40">
        <v>39</v>
      </c>
      <c r="B148" s="48" t="s">
        <v>128</v>
      </c>
      <c r="C148" s="36" t="s">
        <v>195</v>
      </c>
      <c r="D148" s="36">
        <v>1</v>
      </c>
      <c r="E148" s="36" t="s">
        <v>130</v>
      </c>
      <c r="F148" s="36">
        <v>0.146</v>
      </c>
      <c r="G148" s="36">
        <v>0.015</v>
      </c>
      <c r="H148" s="39">
        <v>17</v>
      </c>
      <c r="I148" s="36">
        <v>1</v>
      </c>
      <c r="J148" s="53">
        <v>20.357151</v>
      </c>
      <c r="K148" s="53">
        <v>81.532646</v>
      </c>
      <c r="L148" s="40">
        <v>0</v>
      </c>
    </row>
    <row r="149" spans="1:12" ht="15">
      <c r="A149" s="40">
        <v>39</v>
      </c>
      <c r="B149" s="48" t="s">
        <v>128</v>
      </c>
      <c r="C149" s="36" t="s">
        <v>195</v>
      </c>
      <c r="D149" s="36">
        <v>1</v>
      </c>
      <c r="E149" s="36" t="s">
        <v>130</v>
      </c>
      <c r="F149" s="36">
        <v>0.146</v>
      </c>
      <c r="G149" s="36">
        <v>0.015</v>
      </c>
      <c r="H149" s="39">
        <v>17</v>
      </c>
      <c r="I149" s="36">
        <v>1</v>
      </c>
      <c r="J149" s="53">
        <v>20.357035</v>
      </c>
      <c r="K149" s="53">
        <v>81.53252</v>
      </c>
      <c r="L149" s="40">
        <v>0</v>
      </c>
    </row>
    <row r="150" spans="1:12" ht="15">
      <c r="A150" s="40">
        <v>39</v>
      </c>
      <c r="B150" s="48" t="s">
        <v>128</v>
      </c>
      <c r="C150" s="36" t="s">
        <v>195</v>
      </c>
      <c r="D150" s="36">
        <v>1</v>
      </c>
      <c r="E150" s="36" t="s">
        <v>130</v>
      </c>
      <c r="F150" s="36">
        <v>0.146</v>
      </c>
      <c r="G150" s="36">
        <v>0.015</v>
      </c>
      <c r="H150" s="39">
        <v>17</v>
      </c>
      <c r="I150" s="36">
        <v>1</v>
      </c>
      <c r="J150" s="53">
        <v>20.356895</v>
      </c>
      <c r="K150" s="53">
        <v>81.532394</v>
      </c>
      <c r="L150" s="40">
        <v>0</v>
      </c>
    </row>
    <row r="151" spans="1:12" ht="15">
      <c r="A151" s="40">
        <v>39</v>
      </c>
      <c r="B151" s="48" t="s">
        <v>128</v>
      </c>
      <c r="C151" s="36" t="s">
        <v>195</v>
      </c>
      <c r="D151" s="36">
        <v>1</v>
      </c>
      <c r="E151" s="36" t="s">
        <v>130</v>
      </c>
      <c r="F151" s="36">
        <v>0.146</v>
      </c>
      <c r="G151" s="36">
        <v>0.015</v>
      </c>
      <c r="H151" s="39">
        <v>17</v>
      </c>
      <c r="I151" s="36">
        <v>1</v>
      </c>
      <c r="J151" s="53">
        <v>20.35696</v>
      </c>
      <c r="K151" s="53">
        <v>81.53235</v>
      </c>
      <c r="L151" s="40">
        <v>0</v>
      </c>
    </row>
    <row r="152" spans="1:12" ht="15">
      <c r="A152" s="40">
        <v>39</v>
      </c>
      <c r="B152" s="48" t="s">
        <v>128</v>
      </c>
      <c r="C152" s="36" t="s">
        <v>195</v>
      </c>
      <c r="D152" s="36">
        <v>1</v>
      </c>
      <c r="E152" s="36" t="s">
        <v>130</v>
      </c>
      <c r="F152" s="36">
        <v>0.146</v>
      </c>
      <c r="G152" s="36">
        <v>0.015</v>
      </c>
      <c r="H152" s="39">
        <v>17</v>
      </c>
      <c r="I152" s="36">
        <v>1</v>
      </c>
      <c r="J152" s="53">
        <v>20.357328</v>
      </c>
      <c r="K152" s="53">
        <v>81.53307</v>
      </c>
      <c r="L152" s="40">
        <v>0</v>
      </c>
    </row>
    <row r="153" spans="1:12" ht="15">
      <c r="A153" s="40">
        <v>39</v>
      </c>
      <c r="B153" s="48" t="s">
        <v>128</v>
      </c>
      <c r="C153" s="36" t="s">
        <v>195</v>
      </c>
      <c r="D153" s="36">
        <v>1</v>
      </c>
      <c r="E153" s="36" t="s">
        <v>130</v>
      </c>
      <c r="F153" s="36">
        <v>0.146</v>
      </c>
      <c r="G153" s="36">
        <v>0.015</v>
      </c>
      <c r="H153" s="39">
        <v>17</v>
      </c>
      <c r="I153" s="36">
        <v>1</v>
      </c>
      <c r="J153" s="53">
        <v>20.357449</v>
      </c>
      <c r="K153" s="53">
        <v>81.533264</v>
      </c>
      <c r="L153" s="40">
        <v>0</v>
      </c>
    </row>
    <row r="154" spans="1:12" ht="15">
      <c r="A154" s="40">
        <v>39</v>
      </c>
      <c r="B154" s="48" t="s">
        <v>128</v>
      </c>
      <c r="C154" s="36" t="s">
        <v>195</v>
      </c>
      <c r="D154" s="36">
        <v>1</v>
      </c>
      <c r="E154" s="36" t="s">
        <v>130</v>
      </c>
      <c r="F154" s="36">
        <v>0.146</v>
      </c>
      <c r="G154" s="36">
        <v>0.015</v>
      </c>
      <c r="H154" s="39">
        <v>17</v>
      </c>
      <c r="I154" s="36">
        <v>1</v>
      </c>
      <c r="J154" s="53">
        <v>20.357943</v>
      </c>
      <c r="K154" s="53">
        <v>81.53278</v>
      </c>
      <c r="L154" s="40">
        <v>0</v>
      </c>
    </row>
    <row r="155" spans="1:12" ht="15">
      <c r="A155" s="40">
        <v>39</v>
      </c>
      <c r="B155" s="48" t="s">
        <v>128</v>
      </c>
      <c r="C155" s="36" t="s">
        <v>195</v>
      </c>
      <c r="D155" s="36">
        <v>1</v>
      </c>
      <c r="E155" s="36" t="s">
        <v>130</v>
      </c>
      <c r="F155" s="36">
        <v>0.146</v>
      </c>
      <c r="G155" s="36">
        <v>0.015</v>
      </c>
      <c r="H155" s="39">
        <v>17</v>
      </c>
      <c r="I155" s="36">
        <v>1</v>
      </c>
      <c r="J155" s="53">
        <v>20.357988</v>
      </c>
      <c r="K155" s="53">
        <v>81.53288</v>
      </c>
      <c r="L155" s="40">
        <v>0</v>
      </c>
    </row>
    <row r="156" spans="1:12" ht="15">
      <c r="A156" s="40">
        <v>39</v>
      </c>
      <c r="B156" s="48" t="s">
        <v>128</v>
      </c>
      <c r="C156" s="36" t="s">
        <v>195</v>
      </c>
      <c r="D156" s="36">
        <v>1</v>
      </c>
      <c r="E156" s="36" t="s">
        <v>130</v>
      </c>
      <c r="F156" s="36">
        <v>0.146</v>
      </c>
      <c r="G156" s="36">
        <v>0.015</v>
      </c>
      <c r="H156" s="39">
        <v>17</v>
      </c>
      <c r="I156" s="36">
        <v>1</v>
      </c>
      <c r="J156" s="53">
        <v>20.36313</v>
      </c>
      <c r="K156" s="53">
        <v>81.55158</v>
      </c>
      <c r="L156" s="40">
        <v>0</v>
      </c>
    </row>
    <row r="157" spans="1:12" ht="18.75" customHeight="1">
      <c r="A157" s="54" t="s">
        <v>191</v>
      </c>
      <c r="B157" s="54"/>
      <c r="C157" s="54"/>
      <c r="D157" s="50">
        <f>SUM(D72:D127)</f>
        <v>55</v>
      </c>
      <c r="E157" s="50"/>
      <c r="F157" s="51">
        <f>SUM(F72:F127)</f>
        <v>209.37320000000003</v>
      </c>
      <c r="G157" s="51">
        <f>SUM(G72:G127)</f>
        <v>186.45459</v>
      </c>
      <c r="H157" s="51">
        <f>SUM(H72:H127)</f>
        <v>106515</v>
      </c>
      <c r="I157" s="51">
        <v>308.98</v>
      </c>
      <c r="J157" s="51"/>
      <c r="K157" s="51"/>
      <c r="L157" s="51">
        <f>149+43</f>
        <v>192</v>
      </c>
    </row>
  </sheetData>
  <autoFilter ref="A71:L157"/>
  <mergeCells count="16">
    <mergeCell ref="P6:Q6"/>
    <mergeCell ref="A10:L10"/>
    <mergeCell ref="E61:H61"/>
    <mergeCell ref="A66:L66"/>
    <mergeCell ref="A23:L23"/>
    <mergeCell ref="A30:L30"/>
    <mergeCell ref="A39:L39"/>
    <mergeCell ref="A46:L46"/>
    <mergeCell ref="A52:L52"/>
    <mergeCell ref="A59:L59"/>
    <mergeCell ref="A17:L17"/>
    <mergeCell ref="A157:C157"/>
    <mergeCell ref="A115:L115"/>
    <mergeCell ref="A1:L1"/>
    <mergeCell ref="A2:L2"/>
    <mergeCell ref="D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H15" sqref="H15"/>
    </sheetView>
  </sheetViews>
  <sheetFormatPr defaultColWidth="9.140625" defaultRowHeight="15"/>
  <cols>
    <col min="1" max="1" width="73.57421875" style="0" bestFit="1" customWidth="1"/>
    <col min="2" max="6" width="12.140625" style="0" bestFit="1" customWidth="1"/>
  </cols>
  <sheetData>
    <row r="1" spans="1:6" ht="15">
      <c r="A1" s="44" t="s">
        <v>145</v>
      </c>
      <c r="B1" s="72" t="s">
        <v>146</v>
      </c>
      <c r="C1" s="72"/>
      <c r="D1" s="72"/>
      <c r="E1" s="72"/>
      <c r="F1" s="72"/>
    </row>
    <row r="2" spans="1:6" ht="15">
      <c r="A2" s="71" t="s">
        <v>147</v>
      </c>
      <c r="B2" s="71"/>
      <c r="C2" s="71"/>
      <c r="D2" s="71"/>
      <c r="E2" s="71"/>
      <c r="F2" s="71"/>
    </row>
    <row r="3" spans="1:6" ht="15">
      <c r="A3" s="45" t="s">
        <v>148</v>
      </c>
      <c r="B3" s="68">
        <v>282</v>
      </c>
      <c r="C3" s="69"/>
      <c r="D3" s="69"/>
      <c r="E3" s="69"/>
      <c r="F3" s="70"/>
    </row>
    <row r="4" spans="1:6" ht="15">
      <c r="A4" s="45" t="s">
        <v>149</v>
      </c>
      <c r="B4" s="68">
        <v>612</v>
      </c>
      <c r="C4" s="69"/>
      <c r="D4" s="69"/>
      <c r="E4" s="69"/>
      <c r="F4" s="70"/>
    </row>
    <row r="5" spans="1:6" ht="15">
      <c r="A5" s="45" t="s">
        <v>150</v>
      </c>
      <c r="B5" s="68">
        <v>256</v>
      </c>
      <c r="C5" s="69"/>
      <c r="D5" s="69"/>
      <c r="E5" s="69"/>
      <c r="F5" s="70"/>
    </row>
    <row r="6" spans="1:6" ht="15">
      <c r="A6" s="45" t="s">
        <v>151</v>
      </c>
      <c r="B6" s="68">
        <v>508</v>
      </c>
      <c r="C6" s="69"/>
      <c r="D6" s="69"/>
      <c r="E6" s="69"/>
      <c r="F6" s="70"/>
    </row>
    <row r="7" spans="1:6" ht="15">
      <c r="A7" s="45" t="s">
        <v>152</v>
      </c>
      <c r="B7" s="68">
        <v>4.33</v>
      </c>
      <c r="C7" s="69"/>
      <c r="D7" s="69"/>
      <c r="E7" s="69"/>
      <c r="F7" s="70"/>
    </row>
    <row r="8" spans="1:6" ht="15">
      <c r="A8" s="45" t="s">
        <v>153</v>
      </c>
      <c r="B8" s="68">
        <v>27.76</v>
      </c>
      <c r="C8" s="69"/>
      <c r="D8" s="69"/>
      <c r="E8" s="69"/>
      <c r="F8" s="70"/>
    </row>
    <row r="9" spans="1:6" ht="15">
      <c r="A9" s="44" t="s">
        <v>154</v>
      </c>
      <c r="B9" s="44" t="s">
        <v>155</v>
      </c>
      <c r="C9" s="44" t="s">
        <v>156</v>
      </c>
      <c r="D9" s="44" t="s">
        <v>157</v>
      </c>
      <c r="E9" s="44" t="s">
        <v>158</v>
      </c>
      <c r="F9" s="44" t="s">
        <v>159</v>
      </c>
    </row>
    <row r="10" spans="1:6" ht="15">
      <c r="A10" s="45" t="s">
        <v>160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</row>
    <row r="11" spans="1:6" ht="15">
      <c r="A11" s="45" t="s">
        <v>161</v>
      </c>
      <c r="B11" s="46">
        <v>4606</v>
      </c>
      <c r="C11" s="46">
        <v>11763</v>
      </c>
      <c r="D11" s="46">
        <v>9270</v>
      </c>
      <c r="E11" s="46">
        <v>11130</v>
      </c>
      <c r="F11" s="46">
        <v>2205</v>
      </c>
    </row>
    <row r="12" spans="1:6" ht="15">
      <c r="A12" s="45" t="s">
        <v>162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</row>
    <row r="13" spans="1:6" ht="15">
      <c r="A13" s="45" t="s">
        <v>163</v>
      </c>
      <c r="B13" s="45">
        <v>0</v>
      </c>
      <c r="C13" s="45" t="s">
        <v>164</v>
      </c>
      <c r="D13" s="45" t="s">
        <v>164</v>
      </c>
      <c r="E13" s="45" t="s">
        <v>164</v>
      </c>
      <c r="F13" s="45" t="s">
        <v>164</v>
      </c>
    </row>
    <row r="14" spans="1:6" ht="15">
      <c r="A14" s="45" t="s">
        <v>165</v>
      </c>
      <c r="B14" s="45">
        <v>4.78</v>
      </c>
      <c r="C14" s="45">
        <v>4.11</v>
      </c>
      <c r="D14" s="45">
        <v>3.95</v>
      </c>
      <c r="E14" s="45">
        <v>4.85</v>
      </c>
      <c r="F14" s="45">
        <v>9.66</v>
      </c>
    </row>
    <row r="15" spans="1:6" ht="15">
      <c r="A15" s="45" t="s">
        <v>166</v>
      </c>
      <c r="B15" s="45">
        <v>28.4</v>
      </c>
      <c r="C15" s="45">
        <v>30.73</v>
      </c>
      <c r="D15" s="45">
        <v>23.58</v>
      </c>
      <c r="E15" s="45">
        <v>27.46</v>
      </c>
      <c r="F15" s="45">
        <v>34.38</v>
      </c>
    </row>
    <row r="16" spans="1:6" ht="15">
      <c r="A16" s="45" t="s">
        <v>167</v>
      </c>
      <c r="B16" s="45">
        <v>57.95</v>
      </c>
      <c r="C16" s="45">
        <v>58.43</v>
      </c>
      <c r="D16" s="45">
        <v>52.79</v>
      </c>
      <c r="E16" s="45">
        <v>54.66</v>
      </c>
      <c r="F16" s="45">
        <v>53.65</v>
      </c>
    </row>
    <row r="17" spans="1:6" ht="15">
      <c r="A17" s="45" t="s">
        <v>168</v>
      </c>
      <c r="B17" s="45">
        <v>26.62</v>
      </c>
      <c r="C17" s="45">
        <v>50.92</v>
      </c>
      <c r="D17" s="45">
        <v>43.32</v>
      </c>
      <c r="E17" s="45">
        <v>48.18</v>
      </c>
      <c r="F17" s="45">
        <v>15.86</v>
      </c>
    </row>
    <row r="18" spans="1:6" ht="15">
      <c r="A18" s="45" t="s">
        <v>169</v>
      </c>
      <c r="B18" s="45">
        <v>190</v>
      </c>
      <c r="C18" s="45">
        <v>176</v>
      </c>
      <c r="D18" s="45">
        <v>174</v>
      </c>
      <c r="E18" s="45">
        <v>171.87</v>
      </c>
      <c r="F18" s="45">
        <v>167</v>
      </c>
    </row>
    <row r="19" spans="1:6" ht="15">
      <c r="A19" s="45" t="s">
        <v>170</v>
      </c>
      <c r="B19" s="45">
        <v>0</v>
      </c>
      <c r="C19" s="45">
        <v>16</v>
      </c>
      <c r="D19" s="45">
        <v>7</v>
      </c>
      <c r="E19" s="45">
        <v>13</v>
      </c>
      <c r="F19" s="45">
        <v>0</v>
      </c>
    </row>
    <row r="20" spans="1:6" ht="15">
      <c r="A20" s="45" t="s">
        <v>171</v>
      </c>
      <c r="B20" s="45">
        <v>173</v>
      </c>
      <c r="C20" s="45">
        <v>231</v>
      </c>
      <c r="D20" s="45">
        <v>214</v>
      </c>
      <c r="E20" s="45">
        <v>231</v>
      </c>
      <c r="F20" s="45">
        <v>139</v>
      </c>
    </row>
    <row r="21" spans="1:6" ht="15">
      <c r="A21" s="45" t="s">
        <v>172</v>
      </c>
      <c r="B21" s="45">
        <v>275</v>
      </c>
      <c r="C21" s="45">
        <v>413</v>
      </c>
      <c r="D21" s="45">
        <v>375</v>
      </c>
      <c r="E21" s="45">
        <v>427</v>
      </c>
      <c r="F21" s="45">
        <v>239</v>
      </c>
    </row>
    <row r="22" spans="1:6" ht="15">
      <c r="A22" s="45" t="s">
        <v>173</v>
      </c>
      <c r="B22" s="45">
        <v>2</v>
      </c>
      <c r="C22" s="45">
        <v>0</v>
      </c>
      <c r="D22" s="45">
        <v>0</v>
      </c>
      <c r="E22" s="45">
        <v>1</v>
      </c>
      <c r="F22" s="45">
        <v>0</v>
      </c>
    </row>
    <row r="23" spans="1:6" ht="15">
      <c r="A23" s="71" t="s">
        <v>174</v>
      </c>
      <c r="B23" s="71"/>
      <c r="C23" s="71"/>
      <c r="D23" s="71"/>
      <c r="E23" s="71"/>
      <c r="F23" s="71"/>
    </row>
    <row r="24" spans="1:6" ht="15">
      <c r="A24" s="45" t="s">
        <v>175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</row>
    <row r="25" spans="1:6" ht="15">
      <c r="A25" s="45" t="s">
        <v>176</v>
      </c>
      <c r="B25" s="45">
        <v>46</v>
      </c>
      <c r="C25" s="45">
        <v>49</v>
      </c>
      <c r="D25" s="45">
        <v>41</v>
      </c>
      <c r="E25" s="45">
        <v>51</v>
      </c>
      <c r="F25" s="45">
        <v>60</v>
      </c>
    </row>
    <row r="26" spans="1:6" ht="15">
      <c r="A26" s="45" t="s">
        <v>177</v>
      </c>
      <c r="B26" s="45">
        <v>36</v>
      </c>
      <c r="C26" s="45">
        <v>45</v>
      </c>
      <c r="D26" s="45">
        <v>9</v>
      </c>
      <c r="E26" s="45">
        <v>18</v>
      </c>
      <c r="F26" s="45">
        <v>25</v>
      </c>
    </row>
    <row r="27" spans="1:6" ht="15">
      <c r="A27" s="45" t="s">
        <v>178</v>
      </c>
      <c r="B27" s="45">
        <v>10</v>
      </c>
      <c r="C27" s="45">
        <v>4</v>
      </c>
      <c r="D27" s="45">
        <v>32</v>
      </c>
      <c r="E27" s="45">
        <v>33</v>
      </c>
      <c r="F27" s="45">
        <v>35</v>
      </c>
    </row>
    <row r="28" spans="1:6" ht="15">
      <c r="A28" s="45" t="s">
        <v>179</v>
      </c>
      <c r="B28" s="45">
        <v>86.39</v>
      </c>
      <c r="C28" s="45">
        <v>82.49</v>
      </c>
      <c r="D28" s="45">
        <v>82.52</v>
      </c>
      <c r="E28" s="45">
        <v>81.23</v>
      </c>
      <c r="F28" s="45">
        <v>41.11</v>
      </c>
    </row>
    <row r="29" spans="1:6" ht="15">
      <c r="A29" s="45" t="s">
        <v>180</v>
      </c>
      <c r="B29" s="45">
        <v>89.13</v>
      </c>
      <c r="C29" s="45">
        <v>89.8</v>
      </c>
      <c r="D29" s="45">
        <v>92.68</v>
      </c>
      <c r="E29" s="45">
        <v>94.12</v>
      </c>
      <c r="F29" s="45">
        <v>90</v>
      </c>
    </row>
    <row r="30" spans="1:6" ht="15">
      <c r="A30" s="71" t="s">
        <v>181</v>
      </c>
      <c r="B30" s="71"/>
      <c r="C30" s="71"/>
      <c r="D30" s="71"/>
      <c r="E30" s="71"/>
      <c r="F30" s="71"/>
    </row>
    <row r="31" spans="1:6" ht="15">
      <c r="A31" s="45" t="s">
        <v>182</v>
      </c>
      <c r="B31" s="45">
        <v>9.86</v>
      </c>
      <c r="C31" s="45">
        <v>22.58</v>
      </c>
      <c r="D31" s="45">
        <v>19.61</v>
      </c>
      <c r="E31" s="45">
        <v>21.87</v>
      </c>
      <c r="F31" s="45">
        <v>5.56</v>
      </c>
    </row>
    <row r="32" spans="1:6" ht="15">
      <c r="A32" s="45" t="s">
        <v>183</v>
      </c>
      <c r="B32" s="45">
        <v>9.04</v>
      </c>
      <c r="C32" s="45">
        <v>20.57</v>
      </c>
      <c r="D32" s="45">
        <v>17.02</v>
      </c>
      <c r="E32" s="45">
        <v>18.35</v>
      </c>
      <c r="F32" s="45">
        <v>3.86</v>
      </c>
    </row>
    <row r="33" spans="1:6" ht="15">
      <c r="A33" s="45" t="s">
        <v>184</v>
      </c>
      <c r="B33" s="45">
        <v>0.67</v>
      </c>
      <c r="C33" s="45">
        <v>1.47</v>
      </c>
      <c r="D33" s="45">
        <v>2</v>
      </c>
      <c r="E33" s="45">
        <v>3.03</v>
      </c>
      <c r="F33" s="45">
        <v>1.25</v>
      </c>
    </row>
    <row r="34" spans="1:6" ht="15">
      <c r="A34" s="45" t="s">
        <v>185</v>
      </c>
      <c r="B34" s="45">
        <v>6.95</v>
      </c>
      <c r="C34" s="45">
        <v>6.66</v>
      </c>
      <c r="D34" s="45">
        <v>10.5</v>
      </c>
      <c r="E34" s="45">
        <v>14.16</v>
      </c>
      <c r="F34" s="45">
        <v>24.47</v>
      </c>
    </row>
    <row r="35" spans="1:6" ht="15">
      <c r="A35" s="45" t="s">
        <v>186</v>
      </c>
      <c r="B35" s="45">
        <v>0.15</v>
      </c>
      <c r="C35" s="45">
        <v>0.55</v>
      </c>
      <c r="D35" s="45">
        <v>0.59</v>
      </c>
      <c r="E35" s="45">
        <v>0.49</v>
      </c>
      <c r="F35" s="45">
        <v>0.44</v>
      </c>
    </row>
    <row r="36" spans="1:6" ht="15">
      <c r="A36" s="45" t="s">
        <v>187</v>
      </c>
      <c r="B36" s="45">
        <v>1.52</v>
      </c>
      <c r="C36" s="45">
        <v>2.44</v>
      </c>
      <c r="D36" s="45">
        <v>3.02</v>
      </c>
      <c r="E36" s="45">
        <v>2.24</v>
      </c>
      <c r="F36" s="45">
        <v>7.91</v>
      </c>
    </row>
    <row r="37" spans="1:6" ht="15">
      <c r="A37" s="45" t="s">
        <v>188</v>
      </c>
      <c r="B37" s="45">
        <v>220.38</v>
      </c>
      <c r="C37" s="45">
        <v>189.7</v>
      </c>
      <c r="D37" s="45">
        <v>188.39</v>
      </c>
      <c r="E37" s="45">
        <v>181.88</v>
      </c>
      <c r="F37" s="45">
        <v>187.85</v>
      </c>
    </row>
    <row r="38" spans="1:6" ht="15">
      <c r="A38" s="45" t="s">
        <v>189</v>
      </c>
      <c r="B38" s="45">
        <v>100</v>
      </c>
      <c r="C38" s="45">
        <v>100</v>
      </c>
      <c r="D38" s="45">
        <v>99.95</v>
      </c>
      <c r="E38" s="45">
        <v>99.84</v>
      </c>
      <c r="F38" s="45">
        <v>100</v>
      </c>
    </row>
    <row r="39" spans="1:6" ht="15">
      <c r="A39" s="45" t="s">
        <v>190</v>
      </c>
      <c r="B39" s="45">
        <v>100</v>
      </c>
      <c r="C39" s="45">
        <v>98.74</v>
      </c>
      <c r="D39" s="45">
        <v>98</v>
      </c>
      <c r="E39" s="45">
        <v>100</v>
      </c>
      <c r="F39" s="45">
        <v>37.41</v>
      </c>
    </row>
  </sheetData>
  <mergeCells count="10">
    <mergeCell ref="B7:F7"/>
    <mergeCell ref="B8:F8"/>
    <mergeCell ref="A23:F23"/>
    <mergeCell ref="A30:F30"/>
    <mergeCell ref="B1:F1"/>
    <mergeCell ref="A2:F2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2020-12-29T09:35:23Z</dcterms:modified>
  <cp:category/>
  <cp:version/>
  <cp:contentType/>
  <cp:contentStatus/>
</cp:coreProperties>
</file>