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5" yWindow="600" windowWidth="20415" windowHeight="109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4" i="1"/>
  <c r="O104" s="1"/>
  <c r="N103"/>
  <c r="O103" s="1"/>
  <c r="O102"/>
  <c r="O101"/>
  <c r="O100"/>
  <c r="O99"/>
  <c r="O98"/>
  <c r="O97"/>
  <c r="O96"/>
  <c r="N95"/>
  <c r="O95" s="1"/>
  <c r="O94"/>
  <c r="O93"/>
  <c r="O92"/>
  <c r="O9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N82"/>
  <c r="O82" s="1"/>
  <c r="N81"/>
  <c r="O81" s="1"/>
  <c r="N80"/>
  <c r="O80" s="1"/>
  <c r="N79"/>
  <c r="O79" s="1"/>
  <c r="O78"/>
  <c r="N77"/>
  <c r="O77" s="1"/>
  <c r="N76"/>
  <c r="O76" s="1"/>
  <c r="N75"/>
  <c r="N105" s="1"/>
  <c r="O75" l="1"/>
  <c r="O105" s="1"/>
  <c r="D13" l="1"/>
</calcChain>
</file>

<file path=xl/sharedStrings.xml><?xml version="1.0" encoding="utf-8"?>
<sst xmlns="http://schemas.openxmlformats.org/spreadsheetml/2006/main" count="232" uniqueCount="168">
  <si>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</si>
  <si>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</si>
  <si>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</si>
  <si>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</si>
  <si>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</si>
  <si>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</si>
  <si>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</si>
  <si>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</si>
  <si>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</si>
  <si>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</si>
  <si>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</si>
  <si>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</si>
  <si>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</si>
  <si>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</si>
  <si>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</si>
  <si>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</si>
  <si>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</si>
  <si>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</si>
  <si>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</si>
  <si>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</si>
  <si>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</si>
  <si>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</si>
  <si>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</si>
  <si>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</si>
  <si>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</si>
  <si>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</si>
  <si>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</si>
  <si>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</si>
  <si>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</si>
  <si>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</si>
  <si>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</si>
  <si>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</si>
  <si>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</si>
  <si>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</si>
  <si>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</si>
  <si>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</si>
  <si>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</si>
  <si>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</si>
  <si>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</si>
  <si>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</si>
  <si>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</si>
  <si>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</si>
  <si>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</si>
  <si>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</si>
  <si>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</si>
  <si>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</si>
  <si>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</si>
  <si>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</si>
  <si>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</si>
  <si>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</si>
  <si>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</si>
  <si>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</si>
  <si>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</si>
  <si>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</si>
  <si>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DEMOGRAPHIC PROFILE</t>
  </si>
  <si>
    <t>Total HouseHolds</t>
  </si>
  <si>
    <t>MGNREGA Status</t>
  </si>
  <si>
    <t>Agriculture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</si>
  <si>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</si>
  <si>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</si>
  <si>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</si>
  <si>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</si>
  <si>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</si>
  <si>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</si>
  <si>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</si>
  <si>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</si>
  <si>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</si>
  <si>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 xml:space="preserve">Existing  Water sources/ Structures </t>
  </si>
  <si>
    <t>Kanker</t>
  </si>
  <si>
    <t>Bhanupratappur</t>
  </si>
  <si>
    <t>Forest produces</t>
  </si>
  <si>
    <t>S.N.</t>
  </si>
  <si>
    <t>Applicant Name/ Community work</t>
  </si>
  <si>
    <t>Applicant  Father/ Husband Name</t>
  </si>
  <si>
    <t>Job Card No.</t>
  </si>
  <si>
    <t>Plot No.</t>
  </si>
  <si>
    <t>Land Type</t>
  </si>
  <si>
    <t>Dimensions</t>
  </si>
  <si>
    <t>GPS COORDINATES</t>
  </si>
  <si>
    <t>Treated area (ha)</t>
  </si>
  <si>
    <t>Water conservation (ham)</t>
  </si>
  <si>
    <t>Length (m)</t>
  </si>
  <si>
    <t>Width (m)</t>
  </si>
  <si>
    <t>Depth (m)</t>
  </si>
  <si>
    <t>LAT</t>
  </si>
  <si>
    <t>LONG</t>
  </si>
  <si>
    <t>Upland</t>
  </si>
  <si>
    <t>Medium Upland</t>
  </si>
  <si>
    <t xml:space="preserve">भूमि समतलीकरण निर्माण कार्य </t>
  </si>
  <si>
    <t>2.5 acre</t>
  </si>
  <si>
    <t>2 acre</t>
  </si>
  <si>
    <t>सामुदायिक कार्य</t>
  </si>
  <si>
    <t>Lowland</t>
  </si>
  <si>
    <t>Total</t>
  </si>
  <si>
    <t>Total Water Available (excluding losses)</t>
  </si>
  <si>
    <t>Water Fulfilled for use (in percentage)</t>
  </si>
  <si>
    <t>e DPR of Karmoti GP, Kanker, Chhattisgarh</t>
  </si>
  <si>
    <t>Karmoti</t>
  </si>
  <si>
    <t>Karmoti, Jamdi</t>
  </si>
  <si>
    <t>36 nos</t>
  </si>
  <si>
    <t>125/2</t>
  </si>
  <si>
    <t>5/2</t>
  </si>
  <si>
    <t>3 acre</t>
  </si>
  <si>
    <t>बिसरीबाई</t>
  </si>
  <si>
    <t>फूलसिंग</t>
  </si>
  <si>
    <t xml:space="preserve">कुंआ </t>
  </si>
  <si>
    <t>देशीराम</t>
  </si>
  <si>
    <t>रामू</t>
  </si>
  <si>
    <t>सोनई</t>
  </si>
  <si>
    <t>पंडीराम</t>
  </si>
  <si>
    <t>कुंआ</t>
  </si>
  <si>
    <t>मन्नूराम</t>
  </si>
  <si>
    <t>पुनऊ</t>
  </si>
  <si>
    <t>महरुराम</t>
  </si>
  <si>
    <t>पुनीत राम</t>
  </si>
  <si>
    <t>दुलारु राम</t>
  </si>
  <si>
    <t>54/2</t>
  </si>
  <si>
    <t>सगाराम</t>
  </si>
  <si>
    <t>शंकर</t>
  </si>
  <si>
    <t>रामजी</t>
  </si>
  <si>
    <t>दुलारी बाई</t>
  </si>
  <si>
    <t>जयराम</t>
  </si>
  <si>
    <t>विनोद कुमार</t>
  </si>
  <si>
    <t>203/249</t>
  </si>
  <si>
    <t>फूलबत्ती</t>
  </si>
  <si>
    <t>अरविन्द</t>
  </si>
  <si>
    <t>कुंवरसिंग</t>
  </si>
  <si>
    <t>बल्दुराम</t>
  </si>
  <si>
    <t>राजकुमार</t>
  </si>
  <si>
    <t>मानसू</t>
  </si>
  <si>
    <t>मंशाराम</t>
  </si>
  <si>
    <t>सेवकराम</t>
  </si>
  <si>
    <t>तालाब</t>
  </si>
  <si>
    <t>लक्षमण</t>
  </si>
  <si>
    <t>फत्तेसिंह</t>
  </si>
  <si>
    <t>केजूराम</t>
  </si>
  <si>
    <t>चमरूराम</t>
  </si>
  <si>
    <t xml:space="preserve">घसिया </t>
  </si>
  <si>
    <t xml:space="preserve">शोभा </t>
  </si>
  <si>
    <t>टीकम</t>
  </si>
  <si>
    <t>मंगिया</t>
  </si>
  <si>
    <t>सूबेसिंह</t>
  </si>
  <si>
    <t>सुकलाल</t>
  </si>
  <si>
    <t>कटेल</t>
  </si>
  <si>
    <t>सत्येन्द्र</t>
  </si>
  <si>
    <t>जयसिंह</t>
  </si>
  <si>
    <t xml:space="preserve">जयबत्ती </t>
  </si>
  <si>
    <t xml:space="preserve">हीराबाई  </t>
  </si>
  <si>
    <t>चेरकु</t>
  </si>
  <si>
    <t xml:space="preserve">जेठी  </t>
  </si>
  <si>
    <t>जगदीश</t>
  </si>
  <si>
    <t xml:space="preserve">पहाड़ूराम </t>
  </si>
  <si>
    <t xml:space="preserve">मन्शाराम  </t>
  </si>
  <si>
    <t xml:space="preserve">तिलक </t>
  </si>
  <si>
    <t xml:space="preserve">फलसिंह </t>
  </si>
  <si>
    <t>सोनसाय</t>
  </si>
  <si>
    <t xml:space="preserve">भूमि समतलीकरण निर्माण </t>
  </si>
  <si>
    <t xml:space="preserve">निजी डबरी सह बोर्ड निर्माण  </t>
  </si>
  <si>
    <t xml:space="preserve">भूमि समतलीकरण निर्माण  </t>
  </si>
  <si>
    <t xml:space="preserve">डबरी  निर्माण </t>
  </si>
  <si>
    <t xml:space="preserve">तालाब गहरीकरण निर्माण </t>
  </si>
  <si>
    <t xml:space="preserve"> Upland</t>
  </si>
  <si>
    <t>डबरी निर्माण</t>
  </si>
  <si>
    <r>
      <t>डबरी</t>
    </r>
    <r>
      <rPr>
        <sz val="10"/>
        <color theme="1"/>
        <rFont val="Calibri"/>
        <family val="2"/>
        <scheme val="minor"/>
      </rPr>
      <t xml:space="preserve"> निर्माण</t>
    </r>
  </si>
  <si>
    <t>4000 m long</t>
  </si>
  <si>
    <t>Openwells</t>
  </si>
  <si>
    <t>Chhokla Jangle Nala</t>
  </si>
  <si>
    <t>7.8 Ham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</si>
</sst>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b/>
      <sz val="11"/>
      <color theme="8" tint="-0.499984740745262"/>
      <name val="Times New Roma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0" fontId="1" fillId="2" borderId="1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0" xfId="0" applyFont="1" applyFill="1"/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/>
    <xf numFmtId="0" fontId="4" fillId="2" borderId="3" xfId="0" applyFont="1" applyFill="1" applyBorder="1"/>
    <xf numFmtId="0" fontId="5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3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9" fontId="2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9" fontId="6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1" fontId="6" fillId="2" borderId="8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/>
    <xf numFmtId="0" fontId="7" fillId="2" borderId="3" xfId="0" applyFont="1" applyFill="1" applyBorder="1" applyAlignment="1">
      <alignment horizontal="center"/>
    </xf>
    <xf numFmtId="0" fontId="2" fillId="0" borderId="13" xfId="0" applyFont="1" applyBorder="1"/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topLeftCell="A92" zoomScale="90" zoomScaleNormal="90" workbookViewId="0">
      <selection activeCell="E110" sqref="E110"/>
    </sheetView>
  </sheetViews>
  <sheetFormatPr defaultRowHeight="14.25"/>
  <cols>
    <col min="1" max="1" width="9.140625" style="1"/>
    <col min="2" max="2" width="4.28515625" style="20" customWidth="1"/>
    <col min="3" max="3" width="30" style="20" customWidth="1"/>
    <col min="4" max="4" width="19.140625" style="20" customWidth="1"/>
    <col min="5" max="5" width="12.42578125" style="20" bestFit="1" customWidth="1"/>
    <col min="6" max="6" width="5.28515625" style="20" customWidth="1"/>
    <col min="7" max="7" width="17.140625" style="20" customWidth="1"/>
    <col min="8" max="8" width="13.85546875" style="20" customWidth="1"/>
    <col min="9" max="9" width="7" style="20" customWidth="1"/>
    <col min="10" max="10" width="6.140625" style="20" customWidth="1"/>
    <col min="11" max="11" width="5.7109375" style="1" customWidth="1"/>
    <col min="12" max="16384" width="9.140625" style="1"/>
  </cols>
  <sheetData>
    <row r="1" spans="2:10" ht="15.75" thickBot="1">
      <c r="B1" s="58" t="s">
        <v>96</v>
      </c>
      <c r="C1" s="59"/>
      <c r="D1" s="59"/>
      <c r="E1" s="59"/>
      <c r="F1" s="59"/>
      <c r="G1" s="59"/>
      <c r="H1" s="16"/>
      <c r="I1" s="17"/>
      <c r="J1" s="18"/>
    </row>
    <row r="2" spans="2:10">
      <c r="B2" s="6"/>
      <c r="C2" s="4"/>
      <c r="D2" s="4"/>
      <c r="E2" s="4"/>
      <c r="F2" s="4"/>
      <c r="G2" s="4"/>
      <c r="H2" s="4"/>
      <c r="I2" s="4"/>
      <c r="J2" s="5"/>
    </row>
    <row r="3" spans="2:10" ht="15" thickBot="1">
      <c r="B3" s="6"/>
      <c r="C3" s="4"/>
      <c r="D3" s="57"/>
      <c r="E3" s="57"/>
      <c r="F3" s="57"/>
      <c r="G3" s="57"/>
      <c r="H3" s="57"/>
      <c r="I3" s="57"/>
      <c r="J3" s="5"/>
    </row>
    <row r="4" spans="2:10" ht="15">
      <c r="B4" s="21" t="s">
        <v>0</v>
      </c>
      <c r="C4" s="22" t="s">
        <v>1</v>
      </c>
      <c r="D4" s="12"/>
      <c r="E4" s="12"/>
      <c r="F4" s="12"/>
      <c r="G4" s="12"/>
      <c r="H4" s="12"/>
      <c r="I4" s="12"/>
      <c r="J4" s="13"/>
    </row>
    <row r="5" spans="2:10" ht="20.100000000000001" customHeight="1">
      <c r="B5" s="3"/>
      <c r="C5" s="2" t="s">
        <v>48</v>
      </c>
      <c r="D5" s="2"/>
      <c r="E5" s="2"/>
      <c r="F5" s="2"/>
      <c r="G5" s="2"/>
      <c r="H5" s="2"/>
      <c r="I5" s="2"/>
      <c r="J5" s="5"/>
    </row>
    <row r="6" spans="2:10" ht="20.100000000000001" customHeight="1">
      <c r="B6" s="3"/>
      <c r="C6" s="2" t="s">
        <v>2</v>
      </c>
      <c r="D6" s="28" t="s">
        <v>68</v>
      </c>
      <c r="E6" s="2"/>
      <c r="F6" s="2"/>
      <c r="G6" s="2"/>
      <c r="H6" s="2"/>
      <c r="I6" s="2"/>
      <c r="J6" s="5"/>
    </row>
    <row r="7" spans="2:10" ht="20.100000000000001" customHeight="1">
      <c r="B7" s="3"/>
      <c r="C7" s="2" t="s">
        <v>3</v>
      </c>
      <c r="D7" s="28" t="s">
        <v>69</v>
      </c>
      <c r="E7" s="2"/>
      <c r="F7" s="2"/>
      <c r="G7" s="2"/>
      <c r="H7" s="2"/>
      <c r="I7" s="2"/>
      <c r="J7" s="5"/>
    </row>
    <row r="8" spans="2:10" ht="20.100000000000001" customHeight="1">
      <c r="B8" s="3"/>
      <c r="C8" s="2" t="s">
        <v>4</v>
      </c>
      <c r="D8" s="46" t="s">
        <v>97</v>
      </c>
      <c r="E8" s="2"/>
      <c r="F8" s="2"/>
      <c r="G8" s="2"/>
      <c r="H8" s="2"/>
      <c r="I8" s="2"/>
      <c r="J8" s="5"/>
    </row>
    <row r="9" spans="2:10" ht="20.100000000000001" customHeight="1" thickBot="1">
      <c r="B9" s="10"/>
      <c r="C9" s="11" t="s">
        <v>49</v>
      </c>
      <c r="D9" s="60" t="s">
        <v>98</v>
      </c>
      <c r="E9" s="60"/>
      <c r="F9" s="60"/>
      <c r="G9" s="60"/>
      <c r="H9" s="60"/>
      <c r="I9" s="60"/>
      <c r="J9" s="9"/>
    </row>
    <row r="10" spans="2:10" ht="15" thickBot="1">
      <c r="B10" s="6"/>
      <c r="C10" s="4"/>
      <c r="D10" s="4"/>
      <c r="E10" s="4"/>
      <c r="F10" s="4"/>
      <c r="G10" s="4"/>
      <c r="H10" s="4"/>
      <c r="I10" s="4"/>
      <c r="J10" s="5"/>
    </row>
    <row r="11" spans="2:10" ht="20.100000000000001" customHeight="1">
      <c r="B11" s="21" t="s">
        <v>5</v>
      </c>
      <c r="C11" s="22" t="s">
        <v>6</v>
      </c>
      <c r="D11" s="12"/>
      <c r="E11" s="12"/>
      <c r="F11" s="12"/>
      <c r="G11" s="12"/>
      <c r="H11" s="12"/>
      <c r="I11" s="12"/>
      <c r="J11" s="13"/>
    </row>
    <row r="12" spans="2:10" ht="20.100000000000001" customHeight="1">
      <c r="B12" s="3"/>
      <c r="C12" s="2" t="s">
        <v>7</v>
      </c>
      <c r="D12" s="2">
        <v>690.34</v>
      </c>
      <c r="E12" s="2"/>
      <c r="F12" s="2"/>
      <c r="G12" s="2"/>
      <c r="H12" s="2"/>
      <c r="I12" s="2"/>
      <c r="J12" s="5"/>
    </row>
    <row r="13" spans="2:10" ht="20.100000000000001" customHeight="1">
      <c r="B13" s="3"/>
      <c r="C13" s="2" t="s">
        <v>8</v>
      </c>
      <c r="D13" s="2">
        <f>AVERAGE(1193+1181.8+1165.2+974.3+1289.2)/5</f>
        <v>1160.7</v>
      </c>
      <c r="E13" s="2"/>
      <c r="F13" s="2"/>
      <c r="G13" s="2"/>
      <c r="H13" s="2"/>
      <c r="I13" s="2"/>
      <c r="J13" s="5"/>
    </row>
    <row r="14" spans="2:10" ht="20.100000000000001" customHeight="1">
      <c r="B14" s="3"/>
      <c r="C14" s="2" t="s">
        <v>9</v>
      </c>
      <c r="D14" s="2" t="s">
        <v>32</v>
      </c>
      <c r="E14" s="2"/>
      <c r="F14" s="2"/>
      <c r="G14" s="2"/>
      <c r="H14" s="2"/>
      <c r="I14" s="2"/>
      <c r="J14" s="5"/>
    </row>
    <row r="15" spans="2:10" ht="20.100000000000001" customHeight="1">
      <c r="B15" s="3"/>
      <c r="C15" s="2" t="s">
        <v>10</v>
      </c>
      <c r="D15" s="29" t="s">
        <v>31</v>
      </c>
      <c r="E15" s="2"/>
      <c r="F15" s="2"/>
      <c r="G15" s="2"/>
      <c r="H15" s="2"/>
      <c r="I15" s="2"/>
      <c r="J15" s="5"/>
    </row>
    <row r="16" spans="2:10" ht="25.5" customHeight="1">
      <c r="B16" s="3"/>
      <c r="C16" s="2" t="s">
        <v>39</v>
      </c>
      <c r="D16" s="46" t="s">
        <v>166</v>
      </c>
      <c r="E16" s="46" t="s">
        <v>164</v>
      </c>
      <c r="F16" s="56"/>
      <c r="G16" s="56"/>
      <c r="H16" s="56"/>
      <c r="I16" s="56"/>
      <c r="J16" s="5"/>
    </row>
    <row r="17" spans="2:10" ht="20.100000000000001" customHeight="1" thickBot="1">
      <c r="B17" s="3"/>
      <c r="C17" s="2"/>
      <c r="D17" s="2"/>
      <c r="E17" s="2"/>
      <c r="F17" s="2"/>
      <c r="G17" s="2"/>
      <c r="H17" s="2"/>
      <c r="I17" s="2"/>
      <c r="J17" s="5"/>
    </row>
    <row r="18" spans="2:10" ht="20.100000000000001" customHeight="1">
      <c r="B18" s="23" t="s">
        <v>13</v>
      </c>
      <c r="C18" s="24" t="s">
        <v>54</v>
      </c>
      <c r="D18" s="14"/>
      <c r="E18" s="15"/>
      <c r="F18" s="15"/>
      <c r="G18" s="15"/>
      <c r="H18" s="15"/>
      <c r="I18" s="15"/>
      <c r="J18" s="13"/>
    </row>
    <row r="19" spans="2:10" ht="20.100000000000001" customHeight="1">
      <c r="B19" s="6"/>
      <c r="C19" s="2" t="s">
        <v>11</v>
      </c>
      <c r="D19" s="2">
        <v>1327</v>
      </c>
      <c r="E19" s="4"/>
      <c r="F19" s="4"/>
      <c r="G19" s="4"/>
      <c r="H19" s="4"/>
      <c r="I19" s="4"/>
      <c r="J19" s="5"/>
    </row>
    <row r="20" spans="2:10" ht="20.100000000000001" customHeight="1">
      <c r="B20" s="6"/>
      <c r="C20" s="2" t="s">
        <v>55</v>
      </c>
      <c r="D20" s="2">
        <v>291</v>
      </c>
      <c r="E20" s="4"/>
      <c r="F20" s="4"/>
      <c r="G20" s="4"/>
      <c r="H20" s="4"/>
      <c r="I20" s="4"/>
      <c r="J20" s="5"/>
    </row>
    <row r="21" spans="2:10" ht="20.100000000000001" customHeight="1">
      <c r="B21" s="6"/>
      <c r="C21" s="2" t="s">
        <v>12</v>
      </c>
      <c r="D21" s="2">
        <v>597</v>
      </c>
      <c r="E21" s="4"/>
      <c r="F21" s="4"/>
      <c r="G21" s="4"/>
      <c r="H21" s="4"/>
      <c r="I21" s="4"/>
      <c r="J21" s="5"/>
    </row>
    <row r="22" spans="2:10" ht="20.100000000000001" customHeight="1" thickBot="1">
      <c r="B22" s="7"/>
      <c r="C22" s="11" t="s">
        <v>34</v>
      </c>
      <c r="D22" s="11">
        <v>86</v>
      </c>
      <c r="E22" s="8"/>
      <c r="F22" s="8"/>
      <c r="G22" s="8"/>
      <c r="H22" s="8"/>
      <c r="I22" s="8"/>
      <c r="J22" s="9"/>
    </row>
    <row r="23" spans="2:10" ht="24.95" customHeight="1">
      <c r="B23" s="25" t="s">
        <v>14</v>
      </c>
      <c r="C23" s="26" t="s">
        <v>56</v>
      </c>
      <c r="D23" s="15"/>
      <c r="E23" s="15"/>
      <c r="F23" s="15"/>
      <c r="G23" s="15"/>
      <c r="H23" s="15"/>
      <c r="I23" s="15"/>
      <c r="J23" s="13"/>
    </row>
    <row r="24" spans="2:10" ht="35.1" customHeight="1">
      <c r="B24" s="6"/>
      <c r="C24" s="2" t="s">
        <v>50</v>
      </c>
      <c r="D24" s="2">
        <v>356</v>
      </c>
      <c r="E24" s="4"/>
      <c r="F24" s="4"/>
      <c r="G24" s="4"/>
      <c r="H24" s="4"/>
      <c r="I24" s="4"/>
      <c r="J24" s="5"/>
    </row>
    <row r="25" spans="2:10" ht="35.1" customHeight="1">
      <c r="B25" s="6"/>
      <c r="C25" s="2" t="s">
        <v>51</v>
      </c>
      <c r="D25" s="46">
        <v>19672</v>
      </c>
      <c r="E25" s="4"/>
      <c r="F25" s="4"/>
      <c r="G25" s="4"/>
      <c r="H25" s="4"/>
      <c r="I25" s="4"/>
      <c r="J25" s="5"/>
    </row>
    <row r="26" spans="2:10" ht="60" customHeight="1">
      <c r="B26" s="6"/>
      <c r="C26" s="2" t="s">
        <v>45</v>
      </c>
      <c r="D26" s="46">
        <v>94</v>
      </c>
      <c r="E26" s="4"/>
      <c r="F26" s="4"/>
      <c r="G26" s="4"/>
      <c r="H26" s="4"/>
      <c r="I26" s="4"/>
      <c r="J26" s="5"/>
    </row>
    <row r="27" spans="2:10" ht="60" customHeight="1">
      <c r="B27" s="6"/>
      <c r="C27" s="2" t="s">
        <v>47</v>
      </c>
      <c r="D27" s="46">
        <v>39.229999999999997</v>
      </c>
      <c r="E27" s="4"/>
      <c r="F27" s="4"/>
      <c r="G27" s="4"/>
      <c r="H27" s="4"/>
      <c r="I27" s="4"/>
      <c r="J27" s="5"/>
    </row>
    <row r="28" spans="2:10" ht="60" customHeight="1" thickBot="1">
      <c r="B28" s="7"/>
      <c r="C28" s="11" t="s">
        <v>46</v>
      </c>
      <c r="D28" s="47">
        <v>93.4</v>
      </c>
      <c r="E28" s="8"/>
      <c r="F28" s="8"/>
      <c r="G28" s="8"/>
      <c r="H28" s="8"/>
      <c r="I28" s="8"/>
      <c r="J28" s="9"/>
    </row>
    <row r="29" spans="2:10" ht="15" thickBot="1">
      <c r="B29" s="6"/>
      <c r="C29" s="4"/>
      <c r="D29" s="4"/>
      <c r="E29" s="4"/>
      <c r="F29" s="4"/>
      <c r="G29" s="4"/>
      <c r="H29" s="4"/>
      <c r="I29" s="4"/>
      <c r="J29" s="5"/>
    </row>
    <row r="30" spans="2:10" ht="20.100000000000001" customHeight="1">
      <c r="B30" s="23" t="s">
        <v>23</v>
      </c>
      <c r="C30" s="24" t="s">
        <v>15</v>
      </c>
      <c r="D30" s="15"/>
      <c r="E30" s="15"/>
      <c r="F30" s="15"/>
      <c r="G30" s="15"/>
      <c r="H30" s="15"/>
      <c r="I30" s="15"/>
      <c r="J30" s="13"/>
    </row>
    <row r="31" spans="2:10" ht="20.100000000000001" customHeight="1">
      <c r="B31" s="6"/>
      <c r="C31" s="2" t="s">
        <v>16</v>
      </c>
      <c r="D31" s="29">
        <v>301.57</v>
      </c>
      <c r="E31" s="4"/>
      <c r="F31" s="4"/>
      <c r="G31" s="4"/>
      <c r="H31" s="4"/>
      <c r="I31" s="4"/>
      <c r="J31" s="5"/>
    </row>
    <row r="32" spans="2:10" ht="20.100000000000001" customHeight="1">
      <c r="B32" s="6"/>
      <c r="C32" s="2" t="s">
        <v>17</v>
      </c>
      <c r="D32" s="29">
        <v>2.3199999999999998</v>
      </c>
      <c r="E32" s="4"/>
      <c r="F32" s="4"/>
      <c r="G32" s="4"/>
      <c r="H32" s="4"/>
      <c r="I32" s="4"/>
      <c r="J32" s="5"/>
    </row>
    <row r="33" spans="2:10" ht="20.100000000000001" customHeight="1">
      <c r="B33" s="6"/>
      <c r="C33" s="2" t="s">
        <v>18</v>
      </c>
      <c r="D33" s="2">
        <v>18.899999999999999</v>
      </c>
      <c r="E33" s="4"/>
      <c r="F33" s="4"/>
      <c r="G33" s="4"/>
      <c r="H33" s="4"/>
      <c r="I33" s="4"/>
      <c r="J33" s="5"/>
    </row>
    <row r="34" spans="2:10" ht="20.100000000000001" customHeight="1">
      <c r="B34" s="6"/>
      <c r="C34" s="2" t="s">
        <v>19</v>
      </c>
      <c r="D34" s="2">
        <v>69.099999999999994</v>
      </c>
      <c r="E34" s="4"/>
      <c r="F34" s="4"/>
      <c r="G34" s="4"/>
      <c r="H34" s="4"/>
      <c r="I34" s="4"/>
      <c r="J34" s="5"/>
    </row>
    <row r="35" spans="2:10" ht="20.100000000000001" customHeight="1">
      <c r="B35" s="6"/>
      <c r="C35" s="2" t="s">
        <v>20</v>
      </c>
      <c r="D35" s="2">
        <v>10.199999999999999</v>
      </c>
      <c r="E35" s="4"/>
      <c r="F35" s="4"/>
      <c r="G35" s="4"/>
      <c r="H35" s="4"/>
      <c r="I35" s="4"/>
      <c r="J35" s="5"/>
    </row>
    <row r="36" spans="2:10" ht="20.100000000000001" customHeight="1">
      <c r="B36" s="6"/>
      <c r="C36" s="2" t="s">
        <v>21</v>
      </c>
      <c r="D36" s="29">
        <v>0</v>
      </c>
      <c r="E36" s="4"/>
      <c r="F36" s="4"/>
      <c r="G36" s="4"/>
      <c r="H36" s="4"/>
      <c r="I36" s="4"/>
      <c r="J36" s="5"/>
    </row>
    <row r="37" spans="2:10" ht="20.100000000000001" customHeight="1" thickBot="1">
      <c r="B37" s="7"/>
      <c r="C37" s="11" t="s">
        <v>22</v>
      </c>
      <c r="D37" s="11">
        <v>0</v>
      </c>
      <c r="E37" s="8"/>
      <c r="F37" s="8"/>
      <c r="G37" s="8"/>
      <c r="H37" s="8"/>
      <c r="I37" s="8"/>
      <c r="J37" s="9"/>
    </row>
    <row r="38" spans="2:10" ht="15" thickBot="1">
      <c r="B38" s="6"/>
      <c r="C38" s="4"/>
      <c r="D38" s="4"/>
      <c r="E38" s="4"/>
      <c r="F38" s="4"/>
      <c r="G38" s="4"/>
      <c r="H38" s="4"/>
      <c r="I38" s="4"/>
      <c r="J38" s="5"/>
    </row>
    <row r="39" spans="2:10" ht="15">
      <c r="B39" s="23" t="s">
        <v>28</v>
      </c>
      <c r="C39" s="24" t="s">
        <v>24</v>
      </c>
      <c r="D39" s="19"/>
      <c r="E39" s="15"/>
      <c r="F39" s="15"/>
      <c r="G39" s="15"/>
      <c r="H39" s="15"/>
      <c r="I39" s="15"/>
      <c r="J39" s="13"/>
    </row>
    <row r="40" spans="2:10" ht="20.100000000000001" customHeight="1">
      <c r="B40" s="6"/>
      <c r="C40" s="2" t="s">
        <v>25</v>
      </c>
      <c r="D40" s="2">
        <v>69.099999999999994</v>
      </c>
      <c r="E40" s="4"/>
      <c r="F40" s="4"/>
      <c r="G40" s="4"/>
      <c r="H40" s="4"/>
      <c r="I40" s="4"/>
      <c r="J40" s="5"/>
    </row>
    <row r="41" spans="2:10" ht="20.100000000000001" customHeight="1">
      <c r="B41" s="6"/>
      <c r="C41" s="2" t="s">
        <v>26</v>
      </c>
      <c r="D41" s="46">
        <v>324.45</v>
      </c>
      <c r="E41" s="4"/>
      <c r="F41" s="4"/>
      <c r="G41" s="4"/>
      <c r="H41" s="4"/>
      <c r="I41" s="4"/>
      <c r="J41" s="5"/>
    </row>
    <row r="42" spans="2:10" ht="20.100000000000001" customHeight="1">
      <c r="B42" s="6"/>
      <c r="C42" s="2" t="s">
        <v>33</v>
      </c>
      <c r="D42" s="46">
        <v>234.71</v>
      </c>
      <c r="E42" s="4"/>
      <c r="F42" s="4"/>
      <c r="G42" s="4"/>
      <c r="H42" s="4"/>
      <c r="I42" s="4"/>
      <c r="J42" s="5"/>
    </row>
    <row r="43" spans="2:10" ht="20.100000000000001" customHeight="1">
      <c r="B43" s="6"/>
      <c r="C43" s="2" t="s">
        <v>60</v>
      </c>
      <c r="D43" s="46">
        <v>131.16</v>
      </c>
      <c r="E43" s="4"/>
      <c r="F43" s="4"/>
      <c r="G43" s="4"/>
      <c r="H43" s="4"/>
      <c r="I43" s="4"/>
      <c r="J43" s="5"/>
    </row>
    <row r="44" spans="2:10" ht="20.100000000000001" customHeight="1" thickBot="1">
      <c r="B44" s="7"/>
      <c r="C44" s="11" t="s">
        <v>27</v>
      </c>
      <c r="D44" s="47">
        <v>4000</v>
      </c>
      <c r="E44" s="8"/>
      <c r="F44" s="8"/>
      <c r="G44" s="8"/>
      <c r="H44" s="8"/>
      <c r="I44" s="8"/>
      <c r="J44" s="9"/>
    </row>
    <row r="45" spans="2:10" ht="15" thickBot="1">
      <c r="B45" s="6"/>
      <c r="C45" s="4"/>
      <c r="D45" s="4"/>
      <c r="E45" s="4"/>
      <c r="F45" s="4"/>
      <c r="G45" s="4"/>
      <c r="H45" s="4"/>
      <c r="I45" s="4"/>
      <c r="J45" s="5"/>
    </row>
    <row r="46" spans="2:10" ht="15">
      <c r="B46" s="23" t="s">
        <v>35</v>
      </c>
      <c r="C46" s="24" t="s">
        <v>67</v>
      </c>
      <c r="D46" s="27"/>
      <c r="E46" s="15"/>
      <c r="F46" s="15"/>
      <c r="G46" s="15"/>
      <c r="H46" s="15"/>
      <c r="I46" s="15"/>
      <c r="J46" s="13"/>
    </row>
    <row r="47" spans="2:10" ht="20.100000000000001" customHeight="1">
      <c r="B47" s="6"/>
      <c r="C47" s="2" t="s">
        <v>59</v>
      </c>
      <c r="D47" s="46" t="s">
        <v>99</v>
      </c>
      <c r="E47" s="41" t="s">
        <v>167</v>
      </c>
      <c r="F47" s="4"/>
      <c r="G47" s="4"/>
      <c r="H47" s="4"/>
      <c r="I47" s="4"/>
      <c r="J47" s="5"/>
    </row>
    <row r="48" spans="2:10" ht="20.100000000000001" customHeight="1">
      <c r="B48" s="6"/>
      <c r="C48" s="2" t="s">
        <v>44</v>
      </c>
      <c r="D48" s="46">
        <v>16</v>
      </c>
      <c r="E48" s="4"/>
      <c r="F48" s="4"/>
      <c r="G48" s="4"/>
      <c r="H48" s="4"/>
      <c r="I48" s="4"/>
      <c r="J48" s="5"/>
    </row>
    <row r="49" spans="2:10" ht="20.100000000000001" customHeight="1">
      <c r="B49" s="6"/>
      <c r="C49" s="46" t="s">
        <v>165</v>
      </c>
      <c r="D49" s="30">
        <v>10</v>
      </c>
      <c r="E49" s="4"/>
      <c r="F49" s="4"/>
      <c r="G49" s="4"/>
      <c r="H49" s="4"/>
      <c r="I49" s="4"/>
      <c r="J49" s="5"/>
    </row>
    <row r="50" spans="2:10" ht="20.100000000000001" customHeight="1" thickBot="1">
      <c r="B50" s="7"/>
      <c r="C50" s="8"/>
      <c r="D50" s="8"/>
      <c r="E50" s="8"/>
      <c r="F50" s="8"/>
      <c r="G50" s="8"/>
      <c r="H50" s="8"/>
      <c r="I50" s="8"/>
      <c r="J50" s="9"/>
    </row>
    <row r="51" spans="2:10" ht="15" thickBot="1">
      <c r="B51" s="6"/>
      <c r="C51" s="4"/>
      <c r="D51" s="4"/>
      <c r="E51" s="4"/>
      <c r="F51" s="4"/>
      <c r="G51" s="4"/>
      <c r="H51" s="4"/>
      <c r="I51" s="4"/>
      <c r="J51" s="5"/>
    </row>
    <row r="52" spans="2:10" ht="15">
      <c r="B52" s="21" t="s">
        <v>42</v>
      </c>
      <c r="C52" s="22" t="s">
        <v>40</v>
      </c>
      <c r="D52" s="12"/>
      <c r="E52" s="12"/>
      <c r="F52" s="12"/>
      <c r="G52" s="12"/>
      <c r="H52" s="12"/>
      <c r="I52" s="12"/>
      <c r="J52" s="13"/>
    </row>
    <row r="53" spans="2:10" ht="30" customHeight="1">
      <c r="B53" s="3"/>
      <c r="C53" s="2" t="s">
        <v>57</v>
      </c>
      <c r="D53" s="31">
        <v>0.44400000000000001</v>
      </c>
      <c r="E53" s="2"/>
      <c r="F53" s="2"/>
      <c r="G53" s="2"/>
      <c r="H53" s="2"/>
      <c r="I53" s="2"/>
      <c r="J53" s="5"/>
    </row>
    <row r="54" spans="2:10" ht="30" customHeight="1">
      <c r="B54" s="3"/>
      <c r="C54" s="29" t="s">
        <v>70</v>
      </c>
      <c r="D54" s="31">
        <v>0.27600000000000002</v>
      </c>
      <c r="E54" s="2"/>
      <c r="F54" s="2"/>
      <c r="G54" s="2"/>
      <c r="H54" s="2"/>
      <c r="I54" s="2"/>
      <c r="J54" s="5"/>
    </row>
    <row r="55" spans="2:10" ht="30" customHeight="1">
      <c r="B55" s="3"/>
      <c r="C55" s="2" t="s">
        <v>58</v>
      </c>
      <c r="D55" s="31">
        <v>0.25</v>
      </c>
      <c r="E55" s="2"/>
      <c r="F55" s="2"/>
      <c r="G55" s="2"/>
      <c r="H55" s="2"/>
      <c r="I55" s="2"/>
      <c r="J55" s="5"/>
    </row>
    <row r="56" spans="2:10">
      <c r="B56" s="3"/>
      <c r="C56" s="2" t="s">
        <v>52</v>
      </c>
      <c r="D56" s="31">
        <v>0.02</v>
      </c>
      <c r="E56" s="2"/>
      <c r="F56" s="2"/>
      <c r="G56" s="2"/>
      <c r="H56" s="2"/>
      <c r="I56" s="2"/>
      <c r="J56" s="5"/>
    </row>
    <row r="57" spans="2:10">
      <c r="B57" s="3"/>
      <c r="C57" s="2" t="s">
        <v>41</v>
      </c>
      <c r="D57" s="31">
        <v>0.01</v>
      </c>
      <c r="E57" s="2"/>
      <c r="F57" s="2"/>
      <c r="G57" s="2"/>
      <c r="H57" s="2"/>
      <c r="I57" s="2"/>
      <c r="J57" s="5"/>
    </row>
    <row r="58" spans="2:10" ht="15" thickBot="1">
      <c r="B58" s="7"/>
      <c r="C58" s="8"/>
      <c r="D58" s="8"/>
      <c r="E58" s="8"/>
      <c r="F58" s="8"/>
      <c r="G58" s="8"/>
      <c r="H58" s="8"/>
      <c r="I58" s="8"/>
      <c r="J58" s="9"/>
    </row>
    <row r="59" spans="2:10" ht="30" customHeight="1">
      <c r="B59" s="23" t="s">
        <v>43</v>
      </c>
      <c r="C59" s="24" t="s">
        <v>29</v>
      </c>
      <c r="D59" s="15"/>
      <c r="E59" s="15"/>
      <c r="F59" s="15"/>
      <c r="G59" s="15"/>
      <c r="H59" s="15"/>
      <c r="I59" s="15"/>
      <c r="J59" s="13"/>
    </row>
    <row r="60" spans="2:10" ht="30" customHeight="1">
      <c r="B60" s="6"/>
      <c r="C60" s="2" t="s">
        <v>63</v>
      </c>
      <c r="D60" s="46">
        <v>42.1</v>
      </c>
      <c r="E60" s="4"/>
      <c r="F60" s="4"/>
      <c r="G60" s="4"/>
      <c r="H60" s="4"/>
      <c r="I60" s="4"/>
      <c r="J60" s="5"/>
    </row>
    <row r="61" spans="2:10" ht="39.950000000000003" customHeight="1">
      <c r="B61" s="6"/>
      <c r="C61" s="2" t="s">
        <v>64</v>
      </c>
      <c r="D61" s="46">
        <v>7.8</v>
      </c>
      <c r="E61" s="4"/>
      <c r="F61" s="4"/>
      <c r="G61" s="4"/>
      <c r="H61" s="4"/>
      <c r="I61" s="4"/>
      <c r="J61" s="5"/>
    </row>
    <row r="62" spans="2:10" ht="29.25" thickBot="1">
      <c r="B62" s="7"/>
      <c r="C62" s="11" t="s">
        <v>65</v>
      </c>
      <c r="D62" s="47">
        <v>34.299999999999997</v>
      </c>
      <c r="E62" s="8"/>
      <c r="F62" s="8"/>
      <c r="G62" s="8"/>
      <c r="H62" s="8"/>
      <c r="I62" s="8"/>
      <c r="J62" s="9"/>
    </row>
    <row r="63" spans="2:10" ht="15" thickBot="1">
      <c r="B63" s="6"/>
      <c r="C63" s="2"/>
      <c r="D63" s="2"/>
      <c r="E63" s="2"/>
      <c r="F63" s="4"/>
      <c r="G63" s="4"/>
      <c r="H63" s="4"/>
      <c r="I63" s="4"/>
      <c r="J63" s="5"/>
    </row>
    <row r="64" spans="2:10" ht="60" customHeight="1">
      <c r="B64" s="23" t="s">
        <v>61</v>
      </c>
      <c r="C64" s="24" t="s">
        <v>36</v>
      </c>
      <c r="D64" s="15"/>
      <c r="E64" s="15"/>
      <c r="F64" s="15"/>
      <c r="G64" s="15"/>
      <c r="H64" s="15"/>
      <c r="I64" s="15"/>
      <c r="J64" s="13"/>
    </row>
    <row r="65" spans="1:15">
      <c r="B65" s="6"/>
      <c r="C65" s="4"/>
      <c r="D65" s="4"/>
      <c r="E65" s="4"/>
      <c r="F65" s="4"/>
      <c r="G65" s="4"/>
      <c r="H65" s="4"/>
      <c r="I65" s="4"/>
      <c r="J65" s="5"/>
    </row>
    <row r="66" spans="1:15" ht="28.5">
      <c r="B66" s="6"/>
      <c r="C66" s="39" t="s">
        <v>94</v>
      </c>
      <c r="D66" s="46">
        <v>8.43</v>
      </c>
      <c r="E66" s="4"/>
      <c r="F66" s="4"/>
      <c r="G66" s="4"/>
      <c r="H66" s="4"/>
      <c r="I66" s="4"/>
      <c r="J66" s="5"/>
    </row>
    <row r="67" spans="1:15" ht="28.5">
      <c r="B67" s="6"/>
      <c r="C67" s="37" t="s">
        <v>95</v>
      </c>
      <c r="D67" s="40">
        <v>0.2</v>
      </c>
      <c r="E67" s="43"/>
      <c r="F67" s="43"/>
      <c r="G67" s="43"/>
      <c r="H67" s="4"/>
      <c r="I67" s="4"/>
      <c r="J67" s="5"/>
    </row>
    <row r="68" spans="1:15" ht="28.5">
      <c r="B68" s="6"/>
      <c r="C68" s="37" t="s">
        <v>53</v>
      </c>
      <c r="D68" s="32">
        <v>24.11</v>
      </c>
      <c r="E68" s="43"/>
      <c r="F68" s="43"/>
      <c r="G68" s="43"/>
      <c r="H68" s="4"/>
      <c r="I68" s="4"/>
      <c r="J68" s="5"/>
    </row>
    <row r="69" spans="1:15" ht="28.5">
      <c r="B69" s="6"/>
      <c r="C69" s="37" t="s">
        <v>37</v>
      </c>
      <c r="D69" s="32">
        <v>6.71</v>
      </c>
      <c r="E69" s="43"/>
      <c r="F69" s="43"/>
      <c r="G69" s="43"/>
      <c r="H69" s="4"/>
      <c r="I69" s="4"/>
      <c r="J69" s="5"/>
    </row>
    <row r="70" spans="1:15" ht="43.5" thickBot="1">
      <c r="A70" s="45"/>
      <c r="B70" s="8"/>
      <c r="C70" s="38" t="s">
        <v>66</v>
      </c>
      <c r="D70" s="42">
        <v>104</v>
      </c>
      <c r="E70" s="8"/>
      <c r="F70" s="8"/>
      <c r="G70" s="8"/>
      <c r="H70" s="8"/>
      <c r="I70" s="8"/>
      <c r="J70" s="9"/>
    </row>
    <row r="71" spans="1:15" ht="15" thickBot="1">
      <c r="A71" s="45"/>
      <c r="B71" s="4"/>
      <c r="C71" s="34"/>
      <c r="D71" s="4"/>
      <c r="E71" s="4"/>
      <c r="F71" s="4"/>
      <c r="G71" s="4"/>
      <c r="H71" s="4"/>
      <c r="I71" s="4"/>
      <c r="J71" s="5"/>
    </row>
    <row r="72" spans="1:15">
      <c r="A72" s="45"/>
      <c r="B72" s="44" t="s">
        <v>62</v>
      </c>
      <c r="C72" s="33"/>
      <c r="D72" s="61" t="s">
        <v>30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3"/>
    </row>
    <row r="73" spans="1:15" ht="14.25" customHeight="1">
      <c r="A73" s="45"/>
      <c r="B73" s="53" t="s">
        <v>71</v>
      </c>
      <c r="C73" s="53" t="s">
        <v>72</v>
      </c>
      <c r="D73" s="53" t="s">
        <v>73</v>
      </c>
      <c r="E73" s="53" t="s">
        <v>74</v>
      </c>
      <c r="F73" s="53" t="s">
        <v>75</v>
      </c>
      <c r="G73" s="53" t="s">
        <v>38</v>
      </c>
      <c r="H73" s="53" t="s">
        <v>76</v>
      </c>
      <c r="I73" s="55" t="s">
        <v>77</v>
      </c>
      <c r="J73" s="55"/>
      <c r="K73" s="55"/>
      <c r="L73" s="53" t="s">
        <v>78</v>
      </c>
      <c r="M73" s="53"/>
      <c r="N73" s="53" t="s">
        <v>79</v>
      </c>
      <c r="O73" s="53" t="s">
        <v>80</v>
      </c>
    </row>
    <row r="74" spans="1:15" ht="25.5">
      <c r="A74" s="45"/>
      <c r="B74" s="53"/>
      <c r="C74" s="53"/>
      <c r="D74" s="53"/>
      <c r="E74" s="53"/>
      <c r="F74" s="53"/>
      <c r="G74" s="53"/>
      <c r="H74" s="53"/>
      <c r="I74" s="48" t="s">
        <v>81</v>
      </c>
      <c r="J74" s="48" t="s">
        <v>82</v>
      </c>
      <c r="K74" s="48" t="s">
        <v>83</v>
      </c>
      <c r="L74" s="48" t="s">
        <v>84</v>
      </c>
      <c r="M74" s="48" t="s">
        <v>85</v>
      </c>
      <c r="N74" s="53"/>
      <c r="O74" s="53"/>
    </row>
    <row r="75" spans="1:15">
      <c r="A75" s="36"/>
      <c r="B75" s="35">
        <v>1</v>
      </c>
      <c r="C75" s="49" t="s">
        <v>103</v>
      </c>
      <c r="D75" s="49" t="s">
        <v>104</v>
      </c>
      <c r="E75" s="49">
        <v>16</v>
      </c>
      <c r="F75" s="49">
        <v>75</v>
      </c>
      <c r="G75" s="49" t="s">
        <v>105</v>
      </c>
      <c r="H75" s="35" t="s">
        <v>92</v>
      </c>
      <c r="I75" s="35">
        <v>2</v>
      </c>
      <c r="J75" s="49">
        <v>2</v>
      </c>
      <c r="K75" s="49">
        <v>7</v>
      </c>
      <c r="L75" s="49">
        <v>20.318054</v>
      </c>
      <c r="M75" s="35">
        <v>81.009508999999994</v>
      </c>
      <c r="N75" s="35">
        <f>+I75*J75/10000</f>
        <v>4.0000000000000002E-4</v>
      </c>
      <c r="O75" s="35">
        <f>N75*K75</f>
        <v>2.8E-3</v>
      </c>
    </row>
    <row r="76" spans="1:15">
      <c r="A76" s="36"/>
      <c r="B76" s="35">
        <v>2</v>
      </c>
      <c r="C76" s="49" t="s">
        <v>106</v>
      </c>
      <c r="D76" s="49" t="s">
        <v>107</v>
      </c>
      <c r="E76" s="49">
        <v>16</v>
      </c>
      <c r="F76" s="49">
        <v>75</v>
      </c>
      <c r="G76" s="49" t="s">
        <v>162</v>
      </c>
      <c r="H76" s="35" t="s">
        <v>87</v>
      </c>
      <c r="I76" s="35">
        <v>15</v>
      </c>
      <c r="J76" s="49">
        <v>15</v>
      </c>
      <c r="K76" s="49">
        <v>3</v>
      </c>
      <c r="L76" s="49">
        <v>20.318079000000001</v>
      </c>
      <c r="M76" s="35">
        <v>81.009494000000004</v>
      </c>
      <c r="N76" s="35">
        <f>I76*J76/10000</f>
        <v>2.2499999999999999E-2</v>
      </c>
      <c r="O76" s="35">
        <f t="shared" ref="O76:O77" si="0">N76*K76</f>
        <v>6.7500000000000004E-2</v>
      </c>
    </row>
    <row r="77" spans="1:15">
      <c r="A77" s="36"/>
      <c r="B77" s="35">
        <v>3</v>
      </c>
      <c r="C77" s="49" t="s">
        <v>108</v>
      </c>
      <c r="D77" s="49" t="s">
        <v>109</v>
      </c>
      <c r="E77" s="49">
        <v>15</v>
      </c>
      <c r="F77" s="49">
        <v>91</v>
      </c>
      <c r="G77" s="49" t="s">
        <v>110</v>
      </c>
      <c r="H77" s="35" t="s">
        <v>86</v>
      </c>
      <c r="I77" s="35">
        <v>2</v>
      </c>
      <c r="J77" s="49">
        <v>2</v>
      </c>
      <c r="K77" s="49">
        <v>7</v>
      </c>
      <c r="L77" s="49">
        <v>20.313935000000001</v>
      </c>
      <c r="M77" s="35">
        <v>81.001277999999999</v>
      </c>
      <c r="N77" s="35">
        <f>I77*J77/10000</f>
        <v>4.0000000000000002E-4</v>
      </c>
      <c r="O77" s="35">
        <f t="shared" si="0"/>
        <v>2.8E-3</v>
      </c>
    </row>
    <row r="78" spans="1:15" ht="25.5">
      <c r="A78" s="36"/>
      <c r="B78" s="35">
        <v>4</v>
      </c>
      <c r="C78" s="49" t="s">
        <v>111</v>
      </c>
      <c r="D78" s="49" t="s">
        <v>112</v>
      </c>
      <c r="E78" s="49">
        <v>30</v>
      </c>
      <c r="F78" s="49">
        <v>74</v>
      </c>
      <c r="G78" s="35" t="s">
        <v>156</v>
      </c>
      <c r="H78" s="35" t="s">
        <v>161</v>
      </c>
      <c r="I78" s="54" t="s">
        <v>90</v>
      </c>
      <c r="J78" s="54"/>
      <c r="K78" s="54"/>
      <c r="L78" s="49">
        <v>20.314802</v>
      </c>
      <c r="M78" s="35">
        <v>80.991423999999995</v>
      </c>
      <c r="N78" s="35">
        <v>0.8</v>
      </c>
      <c r="O78" s="35">
        <f>+N78*1.1*0.65</f>
        <v>0.57200000000000006</v>
      </c>
    </row>
    <row r="79" spans="1:15">
      <c r="A79" s="36"/>
      <c r="B79" s="35">
        <v>5</v>
      </c>
      <c r="C79" s="49" t="s">
        <v>113</v>
      </c>
      <c r="D79" s="49" t="s">
        <v>109</v>
      </c>
      <c r="E79" s="49">
        <v>39</v>
      </c>
      <c r="F79" s="49">
        <v>91</v>
      </c>
      <c r="G79" s="49" t="s">
        <v>163</v>
      </c>
      <c r="H79" s="35" t="s">
        <v>87</v>
      </c>
      <c r="I79" s="35">
        <v>15</v>
      </c>
      <c r="J79" s="49">
        <v>15</v>
      </c>
      <c r="K79" s="49">
        <v>3</v>
      </c>
      <c r="L79" s="49">
        <v>20.313896</v>
      </c>
      <c r="M79" s="35">
        <v>81.001272999999998</v>
      </c>
      <c r="N79" s="35">
        <f>I79*J79/10000</f>
        <v>2.2499999999999999E-2</v>
      </c>
      <c r="O79" s="35">
        <f>N79*K79</f>
        <v>6.7500000000000004E-2</v>
      </c>
    </row>
    <row r="80" spans="1:15">
      <c r="A80" s="36"/>
      <c r="B80" s="35">
        <v>6</v>
      </c>
      <c r="C80" s="49" t="s">
        <v>114</v>
      </c>
      <c r="D80" s="49" t="s">
        <v>115</v>
      </c>
      <c r="E80" s="49">
        <v>2</v>
      </c>
      <c r="F80" s="49" t="s">
        <v>116</v>
      </c>
      <c r="G80" s="49" t="s">
        <v>162</v>
      </c>
      <c r="H80" s="35" t="s">
        <v>87</v>
      </c>
      <c r="I80" s="35">
        <v>15</v>
      </c>
      <c r="J80" s="49">
        <v>15</v>
      </c>
      <c r="K80" s="35">
        <v>3</v>
      </c>
      <c r="L80" s="49">
        <v>20.314637000000001</v>
      </c>
      <c r="M80" s="35">
        <v>81.001220000000004</v>
      </c>
      <c r="N80" s="35">
        <f t="shared" ref="N80:N90" si="1">I80*J80/10000</f>
        <v>2.2499999999999999E-2</v>
      </c>
      <c r="O80" s="35">
        <f t="shared" ref="O80:O90" si="2">N80*K80</f>
        <v>6.7500000000000004E-2</v>
      </c>
    </row>
    <row r="81" spans="1:15">
      <c r="A81" s="36"/>
      <c r="B81" s="35">
        <v>7</v>
      </c>
      <c r="C81" s="49" t="s">
        <v>111</v>
      </c>
      <c r="D81" s="49" t="s">
        <v>112</v>
      </c>
      <c r="E81" s="49">
        <v>30</v>
      </c>
      <c r="F81" s="49">
        <v>74</v>
      </c>
      <c r="G81" s="49" t="s">
        <v>162</v>
      </c>
      <c r="H81" s="35" t="s">
        <v>86</v>
      </c>
      <c r="I81" s="35">
        <v>15</v>
      </c>
      <c r="J81" s="49">
        <v>15</v>
      </c>
      <c r="K81" s="49">
        <v>3</v>
      </c>
      <c r="L81" s="49">
        <v>20.316018</v>
      </c>
      <c r="M81" s="35">
        <v>80.997933000000003</v>
      </c>
      <c r="N81" s="35">
        <f t="shared" si="1"/>
        <v>2.2499999999999999E-2</v>
      </c>
      <c r="O81" s="35">
        <f t="shared" si="2"/>
        <v>6.7500000000000004E-2</v>
      </c>
    </row>
    <row r="82" spans="1:15">
      <c r="A82" s="36"/>
      <c r="B82" s="35">
        <v>8</v>
      </c>
      <c r="C82" s="49" t="s">
        <v>117</v>
      </c>
      <c r="D82" s="49" t="s">
        <v>118</v>
      </c>
      <c r="E82" s="49">
        <v>11</v>
      </c>
      <c r="F82" s="49">
        <v>152</v>
      </c>
      <c r="G82" s="49" t="s">
        <v>162</v>
      </c>
      <c r="H82" s="35" t="s">
        <v>92</v>
      </c>
      <c r="I82" s="35">
        <v>15</v>
      </c>
      <c r="J82" s="49">
        <v>15</v>
      </c>
      <c r="K82" s="35">
        <v>3</v>
      </c>
      <c r="L82" s="49">
        <v>20.314639</v>
      </c>
      <c r="M82" s="35">
        <v>81.002538000000001</v>
      </c>
      <c r="N82" s="35">
        <f t="shared" si="1"/>
        <v>2.2499999999999999E-2</v>
      </c>
      <c r="O82" s="35">
        <f t="shared" si="2"/>
        <v>6.7500000000000004E-2</v>
      </c>
    </row>
    <row r="83" spans="1:15">
      <c r="A83" s="36"/>
      <c r="B83" s="35">
        <v>9</v>
      </c>
      <c r="C83" s="49" t="s">
        <v>104</v>
      </c>
      <c r="D83" s="49" t="s">
        <v>119</v>
      </c>
      <c r="E83" s="49">
        <v>24</v>
      </c>
      <c r="F83" s="49">
        <v>62</v>
      </c>
      <c r="G83" s="49" t="s">
        <v>162</v>
      </c>
      <c r="H83" s="35" t="s">
        <v>92</v>
      </c>
      <c r="I83" s="35">
        <v>15</v>
      </c>
      <c r="J83" s="49">
        <v>15</v>
      </c>
      <c r="K83" s="49">
        <v>3</v>
      </c>
      <c r="L83" s="49">
        <v>20.314730000000001</v>
      </c>
      <c r="M83" s="35">
        <v>81.002306000000004</v>
      </c>
      <c r="N83" s="35">
        <f t="shared" si="1"/>
        <v>2.2499999999999999E-2</v>
      </c>
      <c r="O83" s="35">
        <f t="shared" si="2"/>
        <v>6.7500000000000004E-2</v>
      </c>
    </row>
    <row r="84" spans="1:15">
      <c r="A84" s="36"/>
      <c r="B84" s="35">
        <v>10</v>
      </c>
      <c r="C84" s="49" t="s">
        <v>120</v>
      </c>
      <c r="D84" s="49" t="s">
        <v>121</v>
      </c>
      <c r="E84" s="49">
        <v>3</v>
      </c>
      <c r="F84" s="49">
        <v>37</v>
      </c>
      <c r="G84" s="49" t="s">
        <v>162</v>
      </c>
      <c r="H84" s="35" t="s">
        <v>161</v>
      </c>
      <c r="I84" s="35">
        <v>15</v>
      </c>
      <c r="J84" s="49">
        <v>15</v>
      </c>
      <c r="K84" s="35">
        <v>3</v>
      </c>
      <c r="L84" s="49">
        <v>20.304117999999999</v>
      </c>
      <c r="M84" s="35">
        <v>80.998154999999997</v>
      </c>
      <c r="N84" s="35">
        <f t="shared" si="1"/>
        <v>2.2499999999999999E-2</v>
      </c>
      <c r="O84" s="35">
        <f t="shared" si="2"/>
        <v>6.7500000000000004E-2</v>
      </c>
    </row>
    <row r="85" spans="1:15">
      <c r="A85" s="36"/>
      <c r="B85" s="35">
        <v>11</v>
      </c>
      <c r="C85" s="49" t="s">
        <v>122</v>
      </c>
      <c r="D85" s="49" t="s">
        <v>121</v>
      </c>
      <c r="E85" s="49" t="s">
        <v>123</v>
      </c>
      <c r="F85" s="49">
        <v>22</v>
      </c>
      <c r="G85" s="49" t="s">
        <v>162</v>
      </c>
      <c r="H85" s="35" t="s">
        <v>86</v>
      </c>
      <c r="I85" s="35">
        <v>15</v>
      </c>
      <c r="J85" s="49">
        <v>15</v>
      </c>
      <c r="K85" s="49">
        <v>3</v>
      </c>
      <c r="L85" s="49">
        <v>20.304110999999999</v>
      </c>
      <c r="M85" s="35">
        <v>80.998155999999994</v>
      </c>
      <c r="N85" s="35">
        <f t="shared" si="1"/>
        <v>2.2499999999999999E-2</v>
      </c>
      <c r="O85" s="35">
        <f t="shared" si="2"/>
        <v>6.7500000000000004E-2</v>
      </c>
    </row>
    <row r="86" spans="1:15">
      <c r="A86" s="36"/>
      <c r="B86" s="35">
        <v>12</v>
      </c>
      <c r="C86" s="49" t="s">
        <v>124</v>
      </c>
      <c r="D86" s="49" t="s">
        <v>125</v>
      </c>
      <c r="E86" s="49">
        <v>82</v>
      </c>
      <c r="F86" s="49"/>
      <c r="G86" s="49" t="s">
        <v>162</v>
      </c>
      <c r="H86" s="35" t="s">
        <v>87</v>
      </c>
      <c r="I86" s="35">
        <v>18</v>
      </c>
      <c r="J86" s="49">
        <v>18</v>
      </c>
      <c r="K86" s="35">
        <v>3</v>
      </c>
      <c r="L86" s="49">
        <v>20.306640999999999</v>
      </c>
      <c r="M86" s="35">
        <v>81.008044999999996</v>
      </c>
      <c r="N86" s="35">
        <f t="shared" si="1"/>
        <v>3.2399999999999998E-2</v>
      </c>
      <c r="O86" s="35">
        <f t="shared" si="2"/>
        <v>9.7199999999999995E-2</v>
      </c>
    </row>
    <row r="87" spans="1:15">
      <c r="A87" s="36"/>
      <c r="B87" s="35">
        <v>13</v>
      </c>
      <c r="C87" s="49" t="s">
        <v>124</v>
      </c>
      <c r="D87" s="49" t="s">
        <v>125</v>
      </c>
      <c r="E87" s="49">
        <v>82</v>
      </c>
      <c r="F87" s="49"/>
      <c r="G87" s="49" t="s">
        <v>105</v>
      </c>
      <c r="H87" s="35" t="s">
        <v>92</v>
      </c>
      <c r="I87" s="35">
        <v>2</v>
      </c>
      <c r="J87" s="49">
        <v>2</v>
      </c>
      <c r="K87" s="49">
        <v>7</v>
      </c>
      <c r="L87" s="49">
        <v>20.307098</v>
      </c>
      <c r="M87" s="35">
        <v>81.007295999999997</v>
      </c>
      <c r="N87" s="35">
        <f t="shared" si="1"/>
        <v>4.0000000000000002E-4</v>
      </c>
      <c r="O87" s="35">
        <f t="shared" si="2"/>
        <v>2.8E-3</v>
      </c>
    </row>
    <row r="88" spans="1:15">
      <c r="A88" s="36"/>
      <c r="B88" s="35">
        <v>14</v>
      </c>
      <c r="C88" s="49" t="s">
        <v>126</v>
      </c>
      <c r="D88" s="49" t="s">
        <v>127</v>
      </c>
      <c r="E88" s="49">
        <v>6</v>
      </c>
      <c r="F88" s="49">
        <v>79</v>
      </c>
      <c r="G88" s="49" t="s">
        <v>162</v>
      </c>
      <c r="H88" s="35" t="s">
        <v>86</v>
      </c>
      <c r="I88" s="35">
        <v>15</v>
      </c>
      <c r="J88" s="49">
        <v>15</v>
      </c>
      <c r="K88" s="35">
        <v>3</v>
      </c>
      <c r="L88" s="49">
        <v>20.307089000000001</v>
      </c>
      <c r="M88" s="35">
        <v>81.007268999999994</v>
      </c>
      <c r="N88" s="35">
        <f t="shared" si="1"/>
        <v>2.2499999999999999E-2</v>
      </c>
      <c r="O88" s="35">
        <f t="shared" si="2"/>
        <v>6.7500000000000004E-2</v>
      </c>
    </row>
    <row r="89" spans="1:15">
      <c r="A89" s="36"/>
      <c r="B89" s="35">
        <v>15</v>
      </c>
      <c r="C89" s="49" t="s">
        <v>128</v>
      </c>
      <c r="D89" s="49" t="s">
        <v>129</v>
      </c>
      <c r="E89" s="49">
        <v>2</v>
      </c>
      <c r="F89" s="49">
        <v>236</v>
      </c>
      <c r="G89" s="49" t="s">
        <v>110</v>
      </c>
      <c r="H89" s="35" t="s">
        <v>92</v>
      </c>
      <c r="I89" s="35">
        <v>2</v>
      </c>
      <c r="J89" s="49">
        <v>2</v>
      </c>
      <c r="K89" s="49">
        <v>7</v>
      </c>
      <c r="L89" s="49">
        <v>20.307921</v>
      </c>
      <c r="M89" s="35">
        <v>81.010278</v>
      </c>
      <c r="N89" s="35">
        <f t="shared" si="1"/>
        <v>4.0000000000000002E-4</v>
      </c>
      <c r="O89" s="35">
        <f t="shared" si="2"/>
        <v>2.8E-3</v>
      </c>
    </row>
    <row r="90" spans="1:15">
      <c r="A90" s="36"/>
      <c r="B90" s="35">
        <v>16</v>
      </c>
      <c r="C90" s="49" t="s">
        <v>130</v>
      </c>
      <c r="D90" s="49" t="s">
        <v>131</v>
      </c>
      <c r="E90" s="49">
        <v>4</v>
      </c>
      <c r="F90" s="49">
        <v>91</v>
      </c>
      <c r="G90" s="49" t="s">
        <v>132</v>
      </c>
      <c r="H90" s="35" t="s">
        <v>86</v>
      </c>
      <c r="I90" s="35">
        <v>25</v>
      </c>
      <c r="J90" s="49">
        <v>25</v>
      </c>
      <c r="K90" s="35">
        <v>3</v>
      </c>
      <c r="L90" s="49">
        <v>20.307295</v>
      </c>
      <c r="M90" s="35">
        <v>81.010465999999994</v>
      </c>
      <c r="N90" s="35">
        <f t="shared" si="1"/>
        <v>6.25E-2</v>
      </c>
      <c r="O90" s="35">
        <f t="shared" si="2"/>
        <v>0.1875</v>
      </c>
    </row>
    <row r="91" spans="1:15" ht="25.5">
      <c r="A91" s="36"/>
      <c r="B91" s="35">
        <v>17</v>
      </c>
      <c r="C91" s="35" t="s">
        <v>144</v>
      </c>
      <c r="D91" s="35" t="s">
        <v>133</v>
      </c>
      <c r="E91" s="51"/>
      <c r="F91" s="35">
        <v>92</v>
      </c>
      <c r="G91" s="35" t="s">
        <v>156</v>
      </c>
      <c r="H91" s="35" t="s">
        <v>161</v>
      </c>
      <c r="I91" s="52" t="s">
        <v>90</v>
      </c>
      <c r="J91" s="52"/>
      <c r="K91" s="52"/>
      <c r="L91" s="51"/>
      <c r="M91" s="51"/>
      <c r="N91" s="35">
        <v>0.8</v>
      </c>
      <c r="O91" s="35">
        <f>+N91*1.1*0.65</f>
        <v>0.57200000000000006</v>
      </c>
    </row>
    <row r="92" spans="1:15" ht="25.5">
      <c r="A92" s="36"/>
      <c r="B92" s="35">
        <v>18</v>
      </c>
      <c r="C92" s="35" t="s">
        <v>145</v>
      </c>
      <c r="D92" s="35" t="s">
        <v>134</v>
      </c>
      <c r="E92" s="51"/>
      <c r="F92" s="35">
        <v>112</v>
      </c>
      <c r="G92" s="35" t="s">
        <v>156</v>
      </c>
      <c r="H92" s="35" t="s">
        <v>161</v>
      </c>
      <c r="I92" s="52" t="s">
        <v>102</v>
      </c>
      <c r="J92" s="52"/>
      <c r="K92" s="52"/>
      <c r="L92" s="51"/>
      <c r="M92" s="51"/>
      <c r="N92" s="35">
        <v>1.2</v>
      </c>
      <c r="O92" s="35">
        <f t="shared" ref="O92:O94" si="3">+N92*1.1*0.65</f>
        <v>0.8580000000000001</v>
      </c>
    </row>
    <row r="93" spans="1:15" ht="25.5">
      <c r="A93" s="36"/>
      <c r="B93" s="35">
        <v>19</v>
      </c>
      <c r="C93" s="35" t="s">
        <v>146</v>
      </c>
      <c r="D93" s="35" t="s">
        <v>135</v>
      </c>
      <c r="E93" s="51"/>
      <c r="F93" s="35" t="s">
        <v>100</v>
      </c>
      <c r="G93" s="35" t="s">
        <v>88</v>
      </c>
      <c r="H93" s="35" t="s">
        <v>87</v>
      </c>
      <c r="I93" s="52" t="s">
        <v>102</v>
      </c>
      <c r="J93" s="52"/>
      <c r="K93" s="52"/>
      <c r="L93" s="51"/>
      <c r="M93" s="51"/>
      <c r="N93" s="35">
        <v>1.2</v>
      </c>
      <c r="O93" s="35">
        <f t="shared" si="3"/>
        <v>0.8580000000000001</v>
      </c>
    </row>
    <row r="94" spans="1:15" ht="25.5">
      <c r="A94" s="36"/>
      <c r="B94" s="35">
        <v>20</v>
      </c>
      <c r="C94" s="35" t="s">
        <v>147</v>
      </c>
      <c r="D94" s="35" t="s">
        <v>136</v>
      </c>
      <c r="E94" s="51"/>
      <c r="F94" s="35">
        <v>526</v>
      </c>
      <c r="G94" s="35" t="s">
        <v>156</v>
      </c>
      <c r="H94" s="35" t="s">
        <v>86</v>
      </c>
      <c r="I94" s="52" t="s">
        <v>102</v>
      </c>
      <c r="J94" s="52"/>
      <c r="K94" s="52"/>
      <c r="L94" s="51"/>
      <c r="M94" s="51"/>
      <c r="N94" s="35">
        <v>1.2</v>
      </c>
      <c r="O94" s="35">
        <f t="shared" si="3"/>
        <v>0.8580000000000001</v>
      </c>
    </row>
    <row r="95" spans="1:15" ht="25.5">
      <c r="A95" s="36"/>
      <c r="B95" s="35">
        <v>21</v>
      </c>
      <c r="C95" s="35" t="s">
        <v>148</v>
      </c>
      <c r="D95" s="35" t="s">
        <v>137</v>
      </c>
      <c r="E95" s="51"/>
      <c r="F95" s="35">
        <v>124</v>
      </c>
      <c r="G95" s="35" t="s">
        <v>157</v>
      </c>
      <c r="H95" s="35" t="s">
        <v>86</v>
      </c>
      <c r="I95" s="35">
        <v>30</v>
      </c>
      <c r="J95" s="35">
        <v>30</v>
      </c>
      <c r="K95" s="35">
        <v>3</v>
      </c>
      <c r="L95" s="51"/>
      <c r="M95" s="51"/>
      <c r="N95" s="35">
        <f>I95*J95/10000</f>
        <v>0.09</v>
      </c>
      <c r="O95" s="35">
        <f>+N95*K95</f>
        <v>0.27</v>
      </c>
    </row>
    <row r="96" spans="1:15" ht="25.5">
      <c r="A96" s="36"/>
      <c r="B96" s="35">
        <v>22</v>
      </c>
      <c r="C96" s="35" t="s">
        <v>112</v>
      </c>
      <c r="D96" s="35" t="s">
        <v>138</v>
      </c>
      <c r="E96" s="51"/>
      <c r="F96" s="35">
        <v>341</v>
      </c>
      <c r="G96" s="35" t="s">
        <v>158</v>
      </c>
      <c r="H96" s="35" t="s">
        <v>87</v>
      </c>
      <c r="I96" s="52" t="s">
        <v>89</v>
      </c>
      <c r="J96" s="52"/>
      <c r="K96" s="52"/>
      <c r="L96" s="51"/>
      <c r="M96" s="51"/>
      <c r="N96" s="35">
        <v>1.01</v>
      </c>
      <c r="O96" s="35">
        <f>+N96*1.1*0.65</f>
        <v>0.72215000000000018</v>
      </c>
    </row>
    <row r="97" spans="1:15" ht="25.5">
      <c r="A97" s="36"/>
      <c r="B97" s="35">
        <v>23</v>
      </c>
      <c r="C97" s="35" t="s">
        <v>149</v>
      </c>
      <c r="D97" s="35" t="s">
        <v>139</v>
      </c>
      <c r="E97" s="51"/>
      <c r="F97" s="35">
        <v>474</v>
      </c>
      <c r="G97" s="35" t="s">
        <v>158</v>
      </c>
      <c r="H97" s="35" t="s">
        <v>87</v>
      </c>
      <c r="I97" s="52" t="s">
        <v>90</v>
      </c>
      <c r="J97" s="52"/>
      <c r="K97" s="52"/>
      <c r="L97" s="51"/>
      <c r="M97" s="51"/>
      <c r="N97" s="35">
        <v>0.8</v>
      </c>
      <c r="O97" s="35">
        <f t="shared" ref="O97:O102" si="4">+N97*1.1*0.65</f>
        <v>0.57200000000000006</v>
      </c>
    </row>
    <row r="98" spans="1:15" ht="25.5">
      <c r="A98" s="36"/>
      <c r="B98" s="35">
        <v>24</v>
      </c>
      <c r="C98" s="35" t="s">
        <v>150</v>
      </c>
      <c r="D98" s="35" t="s">
        <v>140</v>
      </c>
      <c r="E98" s="51"/>
      <c r="F98" s="35">
        <v>119</v>
      </c>
      <c r="G98" s="35" t="s">
        <v>88</v>
      </c>
      <c r="H98" s="35" t="s">
        <v>86</v>
      </c>
      <c r="I98" s="52" t="s">
        <v>90</v>
      </c>
      <c r="J98" s="52"/>
      <c r="K98" s="52"/>
      <c r="L98" s="51"/>
      <c r="M98" s="51"/>
      <c r="N98" s="35">
        <v>0.8</v>
      </c>
      <c r="O98" s="35">
        <f t="shared" si="4"/>
        <v>0.57200000000000006</v>
      </c>
    </row>
    <row r="99" spans="1:15" ht="25.5">
      <c r="A99" s="36"/>
      <c r="B99" s="35">
        <v>25</v>
      </c>
      <c r="C99" s="35" t="s">
        <v>151</v>
      </c>
      <c r="D99" s="35" t="s">
        <v>141</v>
      </c>
      <c r="E99" s="51"/>
      <c r="F99" s="35">
        <v>121</v>
      </c>
      <c r="G99" s="35" t="s">
        <v>158</v>
      </c>
      <c r="H99" s="35" t="s">
        <v>86</v>
      </c>
      <c r="I99" s="52" t="s">
        <v>102</v>
      </c>
      <c r="J99" s="52"/>
      <c r="K99" s="52"/>
      <c r="L99" s="51"/>
      <c r="M99" s="51"/>
      <c r="N99" s="35">
        <v>1.2</v>
      </c>
      <c r="O99" s="35">
        <f t="shared" si="4"/>
        <v>0.8580000000000001</v>
      </c>
    </row>
    <row r="100" spans="1:15" ht="25.5">
      <c r="A100" s="36"/>
      <c r="B100" s="35">
        <v>26</v>
      </c>
      <c r="C100" s="35" t="s">
        <v>152</v>
      </c>
      <c r="D100" s="35" t="s">
        <v>131</v>
      </c>
      <c r="E100" s="51"/>
      <c r="F100" s="35">
        <v>147</v>
      </c>
      <c r="G100" s="35" t="s">
        <v>158</v>
      </c>
      <c r="H100" s="35" t="s">
        <v>87</v>
      </c>
      <c r="I100" s="52" t="s">
        <v>89</v>
      </c>
      <c r="J100" s="52"/>
      <c r="K100" s="52"/>
      <c r="L100" s="51"/>
      <c r="M100" s="51"/>
      <c r="N100" s="35">
        <v>1.01</v>
      </c>
      <c r="O100" s="35">
        <f t="shared" si="4"/>
        <v>0.72215000000000018</v>
      </c>
    </row>
    <row r="101" spans="1:15" ht="25.5">
      <c r="A101" s="36"/>
      <c r="B101" s="35">
        <v>27</v>
      </c>
      <c r="C101" s="35" t="s">
        <v>153</v>
      </c>
      <c r="D101" s="35" t="s">
        <v>142</v>
      </c>
      <c r="E101" s="51"/>
      <c r="F101" s="35">
        <v>280</v>
      </c>
      <c r="G101" s="35" t="s">
        <v>156</v>
      </c>
      <c r="H101" s="35" t="s">
        <v>86</v>
      </c>
      <c r="I101" s="52" t="s">
        <v>90</v>
      </c>
      <c r="J101" s="52"/>
      <c r="K101" s="52"/>
      <c r="L101" s="51"/>
      <c r="M101" s="51"/>
      <c r="N101" s="35">
        <v>0.8</v>
      </c>
      <c r="O101" s="35">
        <f t="shared" si="4"/>
        <v>0.57200000000000006</v>
      </c>
    </row>
    <row r="102" spans="1:15" ht="25.5">
      <c r="A102" s="36"/>
      <c r="B102" s="35">
        <v>28</v>
      </c>
      <c r="C102" s="35" t="s">
        <v>154</v>
      </c>
      <c r="D102" s="35" t="s">
        <v>119</v>
      </c>
      <c r="E102" s="51"/>
      <c r="F102" s="35">
        <v>62</v>
      </c>
      <c r="G102" s="35" t="s">
        <v>156</v>
      </c>
      <c r="H102" s="35" t="s">
        <v>87</v>
      </c>
      <c r="I102" s="52" t="s">
        <v>89</v>
      </c>
      <c r="J102" s="52"/>
      <c r="K102" s="52"/>
      <c r="L102" s="51"/>
      <c r="M102" s="51"/>
      <c r="N102" s="35">
        <v>1.01</v>
      </c>
      <c r="O102" s="35">
        <f t="shared" si="4"/>
        <v>0.72215000000000018</v>
      </c>
    </row>
    <row r="103" spans="1:15">
      <c r="A103" s="36"/>
      <c r="B103" s="35">
        <v>29</v>
      </c>
      <c r="C103" s="35" t="s">
        <v>155</v>
      </c>
      <c r="D103" s="35" t="s">
        <v>143</v>
      </c>
      <c r="E103" s="51"/>
      <c r="F103" s="50" t="s">
        <v>101</v>
      </c>
      <c r="G103" s="35" t="s">
        <v>159</v>
      </c>
      <c r="H103" s="35" t="s">
        <v>86</v>
      </c>
      <c r="I103" s="35">
        <v>30</v>
      </c>
      <c r="J103" s="35">
        <v>30</v>
      </c>
      <c r="K103" s="35">
        <v>3</v>
      </c>
      <c r="L103" s="51"/>
      <c r="M103" s="51"/>
      <c r="N103" s="35">
        <f>I103*J103/10000</f>
        <v>0.09</v>
      </c>
      <c r="O103" s="35">
        <f>N103*K103</f>
        <v>0.27</v>
      </c>
    </row>
    <row r="104" spans="1:15" ht="25.5">
      <c r="A104" s="36"/>
      <c r="B104" s="35">
        <v>30</v>
      </c>
      <c r="C104" s="52" t="s">
        <v>91</v>
      </c>
      <c r="D104" s="52"/>
      <c r="E104" s="51"/>
      <c r="F104" s="35">
        <v>93</v>
      </c>
      <c r="G104" s="35" t="s">
        <v>160</v>
      </c>
      <c r="H104" s="35" t="s">
        <v>86</v>
      </c>
      <c r="I104" s="35">
        <v>60</v>
      </c>
      <c r="J104" s="35">
        <v>60</v>
      </c>
      <c r="K104" s="35">
        <v>3</v>
      </c>
      <c r="L104" s="51"/>
      <c r="M104" s="51"/>
      <c r="N104" s="35">
        <f>I104*J104/10000</f>
        <v>0.36</v>
      </c>
      <c r="O104" s="35">
        <f>+N104*K104</f>
        <v>1.08</v>
      </c>
    </row>
    <row r="105" spans="1:15">
      <c r="A105" s="36"/>
      <c r="B105" s="53" t="s">
        <v>93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35">
        <f>SUM(N75:N104)</f>
        <v>12.668999999999999</v>
      </c>
      <c r="O105" s="35">
        <f>SUM(O75:O104)</f>
        <v>10.981850000000001</v>
      </c>
    </row>
  </sheetData>
  <mergeCells count="30">
    <mergeCell ref="F16:I16"/>
    <mergeCell ref="D3:I3"/>
    <mergeCell ref="B1:G1"/>
    <mergeCell ref="D9:I9"/>
    <mergeCell ref="D72:O72"/>
    <mergeCell ref="H73:H74"/>
    <mergeCell ref="I73:K73"/>
    <mergeCell ref="L73:M73"/>
    <mergeCell ref="N73:N74"/>
    <mergeCell ref="B73:B74"/>
    <mergeCell ref="C73:C74"/>
    <mergeCell ref="D73:D74"/>
    <mergeCell ref="E73:E74"/>
    <mergeCell ref="F73:F74"/>
    <mergeCell ref="I102:K102"/>
    <mergeCell ref="C104:D104"/>
    <mergeCell ref="B105:M105"/>
    <mergeCell ref="O73:O74"/>
    <mergeCell ref="I78:K78"/>
    <mergeCell ref="I91:K91"/>
    <mergeCell ref="I92:K92"/>
    <mergeCell ref="I93:K93"/>
    <mergeCell ref="I94:K94"/>
    <mergeCell ref="I96:K96"/>
    <mergeCell ref="I97:K97"/>
    <mergeCell ref="I98:K98"/>
    <mergeCell ref="I99:K99"/>
    <mergeCell ref="I100:K100"/>
    <mergeCell ref="I101:K101"/>
    <mergeCell ref="G73:G7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Renuka</cp:lastModifiedBy>
  <dcterms:created xsi:type="dcterms:W3CDTF">2020-04-15T08:21:33Z</dcterms:created>
  <dcterms:modified xsi:type="dcterms:W3CDTF">2021-04-01T10:55:58Z</dcterms:modified>
</cp:coreProperties>
</file>