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Taraighotiya" sheetId="1" r:id="rId1"/>
  </sheets>
  <definedNames>
    <definedName name="_xlnm._FilterDatabase" localSheetId="0" hidden="1">Taraighotiya!$A$74:$N$179</definedName>
  </definedNames>
  <calcPr calcId="144525"/>
</workbook>
</file>

<file path=xl/sharedStrings.xml><?xml version="1.0" encoding="utf-8"?>
<sst xmlns="http://schemas.openxmlformats.org/spreadsheetml/2006/main" count="443" uniqueCount="256">
  <si>
    <t>e DPR of Barheli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</si>
  <si>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</si>
  <si>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</si>
  <si>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</si>
  <si>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</si>
  <si>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</si>
  <si>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</si>
  <si>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</si>
  <si>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</si>
  <si>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Barheli</t>
  </si>
  <si>
    <t>Villages Covered</t>
  </si>
  <si>
    <t>Barheli , Kodakurri , Jharripara , Iragaon , Kanapaal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</si>
  <si>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</si>
  <si>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</si>
  <si>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</si>
  <si>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</si>
  <si>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</si>
  <si>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</si>
  <si>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</si>
  <si>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</si>
  <si>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</si>
  <si>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Nala Nahi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</si>
  <si>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</si>
  <si>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</si>
  <si>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</si>
  <si>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</si>
  <si>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</si>
  <si>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</si>
  <si>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</si>
  <si>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</si>
  <si>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</si>
  <si>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</si>
  <si>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</si>
  <si>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</si>
  <si>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</si>
  <si>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</si>
  <si>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</si>
  <si>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</si>
  <si>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</si>
  <si>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</si>
  <si>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</si>
  <si>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</si>
  <si>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</si>
  <si>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</si>
  <si>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</si>
  <si>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</si>
  <si>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</si>
  <si>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</si>
  <si>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</si>
  <si>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</si>
  <si>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</si>
  <si>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</si>
  <si>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</si>
  <si>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</si>
  <si>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 nos</t>
  </si>
  <si>
    <t>2.86 Ham</t>
  </si>
  <si>
    <t>Borewells</t>
  </si>
  <si>
    <t>12 nos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</si>
  <si>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</si>
  <si>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</si>
  <si>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</si>
  <si>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</si>
  <si>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</si>
  <si>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</si>
  <si>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</si>
  <si>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</si>
  <si>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</si>
  <si>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</si>
  <si>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</si>
  <si>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</si>
  <si>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</si>
  <si>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</si>
  <si>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</si>
  <si>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</si>
  <si>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</si>
  <si>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</si>
  <si>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O;fdrxr dk;Z</t>
  </si>
  <si>
    <t>K</t>
  </si>
  <si>
    <t>ACTIVITY PROPOSED</t>
  </si>
  <si>
    <t>Sr No.</t>
  </si>
  <si>
    <t>Type of intervention</t>
  </si>
  <si>
    <t>No.</t>
  </si>
  <si>
    <t>Name of beneficiary</t>
  </si>
  <si>
    <t>Dimension</t>
  </si>
  <si>
    <t>Estimated cost (lakh)</t>
  </si>
  <si>
    <t>Estimated labour cost in lakh</t>
  </si>
  <si>
    <t>Persondays Projected</t>
  </si>
  <si>
    <t>Treated area (Ha)</t>
  </si>
  <si>
    <t>Lat.</t>
  </si>
  <si>
    <t>Long.</t>
  </si>
  <si>
    <t>Targeted HH</t>
  </si>
  <si>
    <t>डबरी निर्माण (Farm Pond)</t>
  </si>
  <si>
    <t>Z eusl @fjlqjke</t>
  </si>
  <si>
    <t>30x30x3</t>
  </si>
  <si>
    <t>N20.305797</t>
  </si>
  <si>
    <t>E81.025379</t>
  </si>
  <si>
    <t xml:space="preserve"> lksulk; @fclmjke</t>
  </si>
  <si>
    <t>N20.325922</t>
  </si>
  <si>
    <t>E80.9357</t>
  </si>
  <si>
    <t>fcjsUnz @daxywjke</t>
  </si>
  <si>
    <t>N20.326056</t>
  </si>
  <si>
    <t>E80.935461</t>
  </si>
  <si>
    <t>ckcqyky@pejkjke</t>
  </si>
  <si>
    <t>N20.329045</t>
  </si>
  <si>
    <t>E80.945828</t>
  </si>
  <si>
    <t>dkansjke@exm</t>
  </si>
  <si>
    <t>N20.344687</t>
  </si>
  <si>
    <t>E80.91212</t>
  </si>
  <si>
    <t>eus'k@fjlwjke</t>
  </si>
  <si>
    <t>E80.935456</t>
  </si>
  <si>
    <t>Hkxokulk;@esgRrj</t>
  </si>
  <si>
    <t>N20.315139</t>
  </si>
  <si>
    <t>E80.940031</t>
  </si>
  <si>
    <t xml:space="preserve"> jkeckbZ@vadkyw</t>
  </si>
  <si>
    <t>N20.341934</t>
  </si>
  <si>
    <t>E80.90071</t>
  </si>
  <si>
    <t xml:space="preserve"> jktwjke@pejkjke</t>
  </si>
  <si>
    <t>N20.334229</t>
  </si>
  <si>
    <t>E80.913598</t>
  </si>
  <si>
    <t xml:space="preserve"> lqejksckbZ@eaxyflag</t>
  </si>
  <si>
    <t>N20.31473</t>
  </si>
  <si>
    <t>E80.904377</t>
  </si>
  <si>
    <t xml:space="preserve"> pSuq@jkepan</t>
  </si>
  <si>
    <t>N20.309551</t>
  </si>
  <si>
    <t>E80.9267</t>
  </si>
  <si>
    <t>Qqycarhu@fQjrq</t>
  </si>
  <si>
    <t>N20.317633</t>
  </si>
  <si>
    <t>E80.930918</t>
  </si>
  <si>
    <t>URAMILA BAI/ASWANI</t>
  </si>
  <si>
    <t>DABARI</t>
  </si>
  <si>
    <t xml:space="preserve">BABULAL/CHAMRA RAM </t>
  </si>
  <si>
    <t xml:space="preserve">SHIVLAL/PARDESHIRAM </t>
  </si>
  <si>
    <t xml:space="preserve">CHETRAM/RAMCHARAN </t>
  </si>
  <si>
    <t xml:space="preserve">KANDERAM/ MAGAU </t>
  </si>
  <si>
    <t xml:space="preserve">BHAGVANSAY/ MEHTTER </t>
  </si>
  <si>
    <t>CHAINU RAMCHAND</t>
  </si>
  <si>
    <t>SHIVLAL/PARDEHIRAM</t>
  </si>
  <si>
    <t>Danaybai/Agaulram</t>
  </si>
  <si>
    <t>RAJU RAM/ CHAMRA RAM</t>
  </si>
  <si>
    <t>RAMBAI/ ANKALU RAM]</t>
  </si>
  <si>
    <t>SUMRO BAI/ MANGALSINGH</t>
  </si>
  <si>
    <t xml:space="preserve">MANESH/ RISHU RAM </t>
  </si>
  <si>
    <t xml:space="preserve">FULBATIN/ FIRTU RAM </t>
  </si>
  <si>
    <t xml:space="preserve">RAYSING / PATLA </t>
  </si>
  <si>
    <t xml:space="preserve">RAMPRASAD / KANGALU </t>
  </si>
  <si>
    <t xml:space="preserve">DHANAY BAI / AGNU RAM </t>
  </si>
  <si>
    <t>JARRERAM / RATI RAM</t>
  </si>
  <si>
    <t>CCT</t>
  </si>
  <si>
    <t>PRAMESH / SAHU</t>
  </si>
  <si>
    <t>150 M</t>
  </si>
  <si>
    <t xml:space="preserve">MANCHU RAM/DHANAJI </t>
  </si>
  <si>
    <t>RAMMO BAI/ CHAMRA RAM KANAPAL</t>
  </si>
  <si>
    <t xml:space="preserve">MANNU RAM/TOKARU </t>
  </si>
  <si>
    <t>SUMRO BAI/ MAGAL</t>
  </si>
  <si>
    <t xml:space="preserve">BHAGAT RAM/ CHAMRA RAM </t>
  </si>
  <si>
    <t>PREMKUMAR/ SITA RAM</t>
  </si>
  <si>
    <t>DHANESH/KANDERAM</t>
  </si>
  <si>
    <t>MAHARIN/SOMARAM</t>
  </si>
  <si>
    <t>CHAITURAM /DHANAJI</t>
  </si>
  <si>
    <t>MANGALURAM/ DHANAJI</t>
  </si>
  <si>
    <t>SIYA RAM GAJNAT</t>
  </si>
  <si>
    <t>Nistari Talab Gaharikaran</t>
  </si>
  <si>
    <t xml:space="preserve"> 'kkldh;</t>
  </si>
  <si>
    <t>80x80x3</t>
  </si>
  <si>
    <t>N20.318692</t>
  </si>
  <si>
    <t>E80.944125</t>
  </si>
  <si>
    <t>N20.339661</t>
  </si>
  <si>
    <t>E80.909863</t>
  </si>
  <si>
    <t>Individual</t>
  </si>
  <si>
    <t>Govt</t>
  </si>
  <si>
    <t xml:space="preserve">PARCULATION TANK NIRMAN KARYEA </t>
  </si>
  <si>
    <t xml:space="preserve"> JOGIRAM/SIGHNURAM</t>
  </si>
  <si>
    <t>22x22</t>
  </si>
  <si>
    <t xml:space="preserve">CHECK DAM </t>
  </si>
  <si>
    <t>15 M</t>
  </si>
  <si>
    <t xml:space="preserve">CHECK DAM  </t>
  </si>
  <si>
    <t>12 M</t>
  </si>
  <si>
    <t xml:space="preserve">EARTHEN GULLY PLUG </t>
  </si>
  <si>
    <t>5 M</t>
  </si>
  <si>
    <t>6 M</t>
  </si>
  <si>
    <t xml:space="preserve">LOOSE BOULDER CHECK </t>
  </si>
  <si>
    <t>9 M</t>
  </si>
  <si>
    <t>7 M</t>
  </si>
  <si>
    <t>BRUSHWOOD</t>
  </si>
  <si>
    <t>8 M</t>
  </si>
  <si>
    <t>10 M</t>
  </si>
  <si>
    <t>Kup Nirman</t>
  </si>
  <si>
    <t xml:space="preserve">BHAVANLAL/BIRJHURAM </t>
  </si>
  <si>
    <t xml:space="preserve"> lqdyky @Fkkuqjke</t>
  </si>
  <si>
    <t>3*3*6</t>
  </si>
  <si>
    <t>N20.318285</t>
  </si>
  <si>
    <t>E80.9297833</t>
  </si>
  <si>
    <t>Z fclmjke @xksels</t>
  </si>
  <si>
    <t>N20.319791</t>
  </si>
  <si>
    <t>E80.928291</t>
  </si>
  <si>
    <t>jecrh @Hkqjokjke</t>
  </si>
  <si>
    <t>N20.322012</t>
  </si>
  <si>
    <t>E80.923831</t>
  </si>
  <si>
    <t>CPT</t>
  </si>
  <si>
    <t>Govt. Gouthan</t>
  </si>
  <si>
    <t>400 m</t>
  </si>
  <si>
    <t xml:space="preserve">Govt </t>
  </si>
  <si>
    <t>350 M</t>
  </si>
  <si>
    <t>भुमि सुधार (Land Dev.)</t>
  </si>
  <si>
    <t xml:space="preserve"> euksgj @oS".kqjke</t>
  </si>
  <si>
    <t>N20.30401</t>
  </si>
  <si>
    <t>E80.915742</t>
  </si>
  <si>
    <t>x.ks'k @esgjflag</t>
  </si>
  <si>
    <t>N20.311402</t>
  </si>
  <si>
    <t>E80.918246</t>
  </si>
  <si>
    <t xml:space="preserve">GANESH/ MEHERSINGH </t>
  </si>
  <si>
    <t>GANESH/ MEHERSINGH</t>
  </si>
  <si>
    <t xml:space="preserve">NARSINGH/BUDHRAM </t>
  </si>
  <si>
    <t xml:space="preserve">GUJJIBAI/JAGDEV </t>
  </si>
  <si>
    <t xml:space="preserve">HANARAM/MEHATTAR </t>
  </si>
  <si>
    <t xml:space="preserve"> JOGIRAM/SINGLURAM </t>
  </si>
  <si>
    <t xml:space="preserve">DHANSAY/KANGLU </t>
  </si>
  <si>
    <t xml:space="preserve"> HIRYARAM/SAMARU </t>
  </si>
  <si>
    <t xml:space="preserve">DHANNU/THUNU </t>
  </si>
  <si>
    <t xml:space="preserve">DAKVAR/DHANNU </t>
  </si>
  <si>
    <t xml:space="preserve">SEVABAI/DULARSINGH </t>
  </si>
  <si>
    <t>DHARAMSINGH/GANSU</t>
  </si>
  <si>
    <t>HIRNARAYAN/SAMARU</t>
  </si>
  <si>
    <t xml:space="preserve">BIRJHURAM/BIHARAM </t>
  </si>
  <si>
    <t xml:space="preserve">RAMBAI/ANKALU </t>
  </si>
  <si>
    <t xml:space="preserve">BIKRU/KANGLU </t>
  </si>
  <si>
    <t>Sukar Shed</t>
  </si>
  <si>
    <t>l[khjke @jks;nwjke</t>
  </si>
  <si>
    <t>3.60x2.40</t>
  </si>
  <si>
    <t xml:space="preserve">लाघू नही </t>
  </si>
  <si>
    <t>N20.307816</t>
  </si>
  <si>
    <t>E80.926551</t>
  </si>
  <si>
    <t xml:space="preserve"> Bkdqj jke @jkes'oj</t>
  </si>
  <si>
    <t>N20.3240566</t>
  </si>
  <si>
    <t>E80.92612833</t>
  </si>
  <si>
    <t>lqdyky @Bquqjke</t>
  </si>
  <si>
    <t>N20.323085</t>
  </si>
  <si>
    <t>E80.933205</t>
  </si>
  <si>
    <t xml:space="preserve"> eqjgk @jatu</t>
  </si>
  <si>
    <t>N20.323339</t>
  </si>
  <si>
    <t>E80.934492</t>
  </si>
  <si>
    <t>Bakari Shed</t>
  </si>
  <si>
    <t>psru jke @lqdkyw</t>
  </si>
  <si>
    <t>N20.306232</t>
  </si>
  <si>
    <t>E80.92365</t>
  </si>
  <si>
    <t>lkel;k @&gt;kMwjke</t>
  </si>
  <si>
    <t>N20.32516833</t>
  </si>
  <si>
    <t>E80.9406766</t>
  </si>
  <si>
    <t>Murgi Shed</t>
  </si>
  <si>
    <t xml:space="preserve"> nsoujke @Fkuokj</t>
  </si>
  <si>
    <t>N20.304164</t>
  </si>
  <si>
    <t>E80.926596</t>
  </si>
  <si>
    <t>NADEP COMPOST TANK</t>
  </si>
  <si>
    <t>Govt.</t>
  </si>
  <si>
    <t>3.6x2.4</t>
  </si>
  <si>
    <t>VERMI COMPOST NIRMAD KARAY G/P BARHELI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</si>
</sst>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#;#;[White]General;"/>
  </numFmts>
  <fonts count="41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1"/>
      <color theme="8" tint="-0.499984740745262"/>
      <name val="Arial"/>
      <charset val="134"/>
    </font>
    <font>
      <sz val="12"/>
      <color rgb="FFFF0000"/>
      <name val="Arial"/>
      <charset val="134"/>
    </font>
    <font>
      <sz val="11"/>
      <color rgb="FFFF0000"/>
      <name val="Arial"/>
      <charset val="134"/>
    </font>
    <font>
      <b/>
      <sz val="11"/>
      <color theme="1"/>
      <name val="Arial"/>
      <charset val="134"/>
    </font>
    <font>
      <sz val="11"/>
      <color theme="8" tint="-0.499984740745262"/>
      <name val="Arial"/>
      <charset val="134"/>
    </font>
    <font>
      <sz val="12"/>
      <name val="Segoe UI"/>
      <charset val="134"/>
    </font>
    <font>
      <sz val="11"/>
      <name val="Arial"/>
      <charset val="134"/>
    </font>
    <font>
      <sz val="12"/>
      <name val="Arial"/>
      <charset val="134"/>
    </font>
    <font>
      <sz val="16"/>
      <color rgb="FFFF0000"/>
      <name val="Kruti Dev 010"/>
      <charset val="134"/>
    </font>
    <font>
      <sz val="10"/>
      <color theme="1"/>
      <name val="Calibri"/>
      <charset val="134"/>
      <scheme val="minor"/>
    </font>
    <font>
      <sz val="11"/>
      <color theme="1"/>
      <name val="Kruti Dev 010"/>
      <charset val="134"/>
    </font>
    <font>
      <sz val="11"/>
      <color theme="1"/>
      <name val="Garamond"/>
      <charset val="134"/>
    </font>
    <font>
      <sz val="10"/>
      <color theme="1"/>
      <name val="Arial Unicode MS"/>
      <charset val="134"/>
    </font>
    <font>
      <b/>
      <sz val="10"/>
      <color theme="1"/>
      <name val="Arial Unicode MS"/>
      <charset val="134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Roboto"/>
      <charset val="134"/>
    </font>
    <font>
      <sz val="10"/>
      <color rgb="FF000000"/>
      <name val="Arial Unicode MS"/>
      <charset val="134"/>
    </font>
    <font>
      <sz val="14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DDDDDD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6" borderId="23" applyNumberFormat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5" borderId="22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4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3" fillId="24" borderId="22" applyNumberFormat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0" fillId="0" borderId="0"/>
    <xf numFmtId="0" fontId="22" fillId="3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</cellStyleXfs>
  <cellXfs count="88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1" fillId="3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3" fillId="0" borderId="0" xfId="0" applyFont="1"/>
    <xf numFmtId="0" fontId="1" fillId="4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2" fontId="1" fillId="4" borderId="0" xfId="0" applyNumberFormat="1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4" xfId="0" applyFont="1" applyFill="1" applyBorder="1"/>
    <xf numFmtId="0" fontId="2" fillId="4" borderId="5" xfId="0" applyFont="1" applyFill="1" applyBorder="1"/>
    <xf numFmtId="0" fontId="5" fillId="4" borderId="5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6" fillId="4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2" fontId="1" fillId="4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/>
    </xf>
    <xf numFmtId="0" fontId="6" fillId="4" borderId="5" xfId="0" applyFont="1" applyFill="1" applyBorder="1"/>
    <xf numFmtId="9" fontId="1" fillId="4" borderId="0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2" fontId="4" fillId="4" borderId="0" xfId="0" applyNumberFormat="1" applyFont="1" applyFill="1" applyBorder="1" applyAlignment="1">
      <alignment horizontal="left" vertical="top" wrapText="1"/>
    </xf>
    <xf numFmtId="1" fontId="4" fillId="4" borderId="7" xfId="0" applyNumberFormat="1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>
      <alignment horizontal="center" vertical="center" wrapText="1"/>
    </xf>
    <xf numFmtId="2" fontId="13" fillId="2" borderId="17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2" fontId="16" fillId="2" borderId="17" xfId="0" applyNumberFormat="1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80" fontId="18" fillId="2" borderId="17" xfId="0" applyNumberFormat="1" applyFont="1" applyFill="1" applyBorder="1" applyAlignment="1" applyProtection="1">
      <alignment horizontal="center" vertical="center"/>
      <protection hidden="1"/>
    </xf>
    <xf numFmtId="2" fontId="1" fillId="2" borderId="0" xfId="0" applyNumberFormat="1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8" fillId="2" borderId="17" xfId="0" applyFont="1" applyFill="1" applyBorder="1" applyAlignment="1" applyProtection="1">
      <alignment horizontal="center" vertical="center" wrapText="1"/>
      <protection hidden="1"/>
    </xf>
    <xf numFmtId="0" fontId="0" fillId="2" borderId="2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2" borderId="17" xfId="0" applyNumberFormat="1" applyFont="1" applyFill="1" applyBorder="1" applyAlignment="1">
      <alignment horizontal="center" vertical="center" wrapText="1"/>
    </xf>
    <xf numFmtId="180" fontId="18" fillId="2" borderId="17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1"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0"/>
  <sheetViews>
    <sheetView tabSelected="1" zoomScale="90" zoomScaleNormal="90" topLeftCell="B30" workbookViewId="0">
      <selection activeCell="E38" sqref="E38"/>
    </sheetView>
  </sheetViews>
  <sheetFormatPr defaultColWidth="9.14285714285714" defaultRowHeight="14.25"/>
  <cols>
    <col min="1" max="1" width="9.14285714285714" style="3"/>
    <col min="2" max="2" width="4.28571428571429" style="4" customWidth="1"/>
    <col min="3" max="3" width="28.7142857142857" style="4" customWidth="1"/>
    <col min="4" max="4" width="19.1428571428571" style="4" customWidth="1"/>
    <col min="5" max="5" width="23.4285714285714" style="4" customWidth="1"/>
    <col min="6" max="6" width="16.7142857142857" style="4" customWidth="1"/>
    <col min="7" max="7" width="17.1428571428571" style="4" customWidth="1"/>
    <col min="8" max="8" width="9.28571428571429" style="4" customWidth="1"/>
    <col min="9" max="9" width="10.5714285714286" style="4" customWidth="1"/>
    <col min="10" max="12" width="10.2857142857143" style="4" customWidth="1"/>
    <col min="13" max="13" width="9.14285714285714" style="4"/>
    <col min="14" max="14" width="9.14285714285714" style="3"/>
    <col min="15" max="15" width="14.5714285714286" style="3"/>
    <col min="16" max="16384" width="9.14285714285714" style="3"/>
  </cols>
  <sheetData>
    <row r="1" ht="15.75" spans="2:13">
      <c r="B1" s="5" t="s">
        <v>0</v>
      </c>
      <c r="C1" s="6"/>
      <c r="D1" s="6"/>
      <c r="E1" s="6"/>
      <c r="F1" s="6"/>
      <c r="G1" s="6"/>
      <c r="H1" s="6"/>
      <c r="I1" s="37"/>
      <c r="J1" s="38"/>
      <c r="K1" s="38"/>
      <c r="L1" s="38"/>
      <c r="M1" s="39"/>
    </row>
    <row r="2" spans="2:13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40"/>
    </row>
    <row r="3" ht="15" spans="2:13"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40"/>
    </row>
    <row r="4" ht="15" spans="2:13">
      <c r="B4" s="10" t="s">
        <v>1</v>
      </c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41"/>
    </row>
    <row r="5" ht="20.1" customHeight="1" spans="2:13">
      <c r="B5" s="13"/>
      <c r="C5" s="14" t="s">
        <v>3</v>
      </c>
      <c r="D5" s="15"/>
      <c r="E5" s="15"/>
      <c r="F5" s="14"/>
      <c r="G5" s="14"/>
      <c r="H5" s="14"/>
      <c r="I5" s="14"/>
      <c r="J5" s="14"/>
      <c r="K5" s="14"/>
      <c r="L5" s="14"/>
      <c r="M5" s="40"/>
    </row>
    <row r="6" ht="20.1" customHeight="1" spans="2:13">
      <c r="B6" s="13"/>
      <c r="C6" s="14" t="s">
        <v>4</v>
      </c>
      <c r="D6" s="14" t="s">
        <v>5</v>
      </c>
      <c r="E6" s="14"/>
      <c r="F6" s="14"/>
      <c r="G6" s="14"/>
      <c r="H6" s="14"/>
      <c r="I6" s="14"/>
      <c r="J6" s="14"/>
      <c r="K6" s="14"/>
      <c r="L6" s="14"/>
      <c r="M6" s="40"/>
    </row>
    <row r="7" ht="20.1" customHeight="1" spans="2:13">
      <c r="B7" s="13"/>
      <c r="C7" s="14" t="s">
        <v>6</v>
      </c>
      <c r="D7" s="14" t="s">
        <v>7</v>
      </c>
      <c r="E7" s="14"/>
      <c r="F7" s="14"/>
      <c r="G7" s="14"/>
      <c r="H7" s="14"/>
      <c r="I7" s="14"/>
      <c r="J7" s="14"/>
      <c r="K7" s="14"/>
      <c r="L7" s="14"/>
      <c r="M7" s="40"/>
    </row>
    <row r="8" ht="20.1" customHeight="1" spans="2:13">
      <c r="B8" s="13"/>
      <c r="C8" s="14" t="s">
        <v>8</v>
      </c>
      <c r="D8" s="14" t="s">
        <v>9</v>
      </c>
      <c r="E8" s="14"/>
      <c r="F8" s="14"/>
      <c r="G8" s="14"/>
      <c r="H8" s="14"/>
      <c r="I8" s="14"/>
      <c r="J8" s="14"/>
      <c r="K8" s="14"/>
      <c r="L8" s="14"/>
      <c r="M8" s="40"/>
    </row>
    <row r="9" ht="20.1" customHeight="1" spans="2:13">
      <c r="B9" s="16"/>
      <c r="C9" s="17" t="s">
        <v>10</v>
      </c>
      <c r="D9" s="17" t="s">
        <v>11</v>
      </c>
      <c r="E9" s="17"/>
      <c r="F9" s="17"/>
      <c r="G9" s="17"/>
      <c r="H9" s="17"/>
      <c r="I9" s="17"/>
      <c r="J9" s="17"/>
      <c r="K9" s="17"/>
      <c r="L9" s="17"/>
      <c r="M9" s="42"/>
    </row>
    <row r="10" ht="15" spans="2:13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40"/>
    </row>
    <row r="11" ht="20.1" customHeight="1" spans="2:13">
      <c r="B11" s="10" t="s">
        <v>12</v>
      </c>
      <c r="C11" s="11" t="s">
        <v>13</v>
      </c>
      <c r="D11" s="12"/>
      <c r="E11" s="12"/>
      <c r="F11" s="12"/>
      <c r="G11" s="12"/>
      <c r="H11" s="12"/>
      <c r="I11" s="12"/>
      <c r="J11" s="12"/>
      <c r="K11" s="12"/>
      <c r="L11" s="12"/>
      <c r="M11" s="41"/>
    </row>
    <row r="12" ht="20.1" customHeight="1" spans="2:13">
      <c r="B12" s="13"/>
      <c r="C12" s="14" t="s">
        <v>14</v>
      </c>
      <c r="D12" s="18">
        <f>477.96+334.69+467.44+358.22+143.25</f>
        <v>1781.56</v>
      </c>
      <c r="E12" s="18"/>
      <c r="F12" s="14"/>
      <c r="G12" s="14"/>
      <c r="H12" s="14"/>
      <c r="I12" s="14"/>
      <c r="J12" s="14"/>
      <c r="K12" s="14"/>
      <c r="L12" s="14"/>
      <c r="M12" s="40"/>
    </row>
    <row r="13" ht="20.1" customHeight="1" spans="2:13">
      <c r="B13" s="13"/>
      <c r="C13" s="14" t="s">
        <v>15</v>
      </c>
      <c r="D13" s="14">
        <v>1220</v>
      </c>
      <c r="E13" s="14"/>
      <c r="F13" s="14"/>
      <c r="G13" s="14"/>
      <c r="H13" s="14"/>
      <c r="I13" s="14"/>
      <c r="J13" s="14"/>
      <c r="K13" s="14"/>
      <c r="L13" s="14"/>
      <c r="M13" s="40"/>
    </row>
    <row r="14" ht="20.1" customHeight="1" spans="2:13">
      <c r="B14" s="13"/>
      <c r="C14" s="14" t="s">
        <v>16</v>
      </c>
      <c r="D14" s="14" t="s">
        <v>17</v>
      </c>
      <c r="E14" s="14"/>
      <c r="F14" s="14"/>
      <c r="G14" s="14"/>
      <c r="H14" s="14"/>
      <c r="I14" s="14"/>
      <c r="J14" s="14"/>
      <c r="K14" s="14"/>
      <c r="L14" s="14"/>
      <c r="M14" s="40"/>
    </row>
    <row r="15" ht="20.1" customHeight="1" spans="2:13">
      <c r="B15" s="13"/>
      <c r="C15" s="14" t="s">
        <v>18</v>
      </c>
      <c r="D15" s="19" t="s">
        <v>19</v>
      </c>
      <c r="E15" s="19"/>
      <c r="F15" s="14"/>
      <c r="G15" s="14"/>
      <c r="H15" s="14"/>
      <c r="I15" s="14"/>
      <c r="J15" s="14"/>
      <c r="K15" s="14"/>
      <c r="L15" s="14"/>
      <c r="M15" s="40"/>
    </row>
    <row r="16" ht="20.1" customHeight="1" spans="2:13">
      <c r="B16" s="13"/>
      <c r="C16" s="14" t="s">
        <v>20</v>
      </c>
      <c r="D16" s="14" t="s">
        <v>21</v>
      </c>
      <c r="E16" s="14"/>
      <c r="F16" s="14"/>
      <c r="G16" s="14"/>
      <c r="H16" s="14"/>
      <c r="I16" s="14"/>
      <c r="J16" s="14"/>
      <c r="K16" s="14"/>
      <c r="L16" s="14"/>
      <c r="M16" s="40"/>
    </row>
    <row r="17" ht="20.1" customHeight="1" spans="2:13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40"/>
    </row>
    <row r="18" ht="20.1" customHeight="1" spans="2:13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2"/>
    </row>
    <row r="19" ht="20.1" customHeight="1" spans="2:13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40"/>
    </row>
    <row r="20" ht="20.1" customHeight="1" spans="2:13">
      <c r="B20" s="20" t="s">
        <v>22</v>
      </c>
      <c r="C20" s="21" t="s">
        <v>23</v>
      </c>
      <c r="D20" s="22"/>
      <c r="E20" s="22"/>
      <c r="F20" s="23"/>
      <c r="G20" s="23"/>
      <c r="H20" s="23"/>
      <c r="I20" s="23"/>
      <c r="J20" s="23"/>
      <c r="K20" s="23"/>
      <c r="L20" s="23"/>
      <c r="M20" s="41"/>
    </row>
    <row r="21" ht="20.1" customHeight="1" spans="2:13">
      <c r="B21" s="7"/>
      <c r="C21" s="14" t="s">
        <v>24</v>
      </c>
      <c r="D21" s="14">
        <v>2261</v>
      </c>
      <c r="E21" s="14"/>
      <c r="F21" s="8"/>
      <c r="G21" s="8"/>
      <c r="H21" s="8"/>
      <c r="I21" s="8"/>
      <c r="J21" s="8"/>
      <c r="K21" s="8"/>
      <c r="L21" s="8"/>
      <c r="M21" s="40"/>
    </row>
    <row r="22" ht="20.1" customHeight="1" spans="2:13">
      <c r="B22" s="7"/>
      <c r="C22" s="14" t="s">
        <v>25</v>
      </c>
      <c r="D22" s="14">
        <v>465</v>
      </c>
      <c r="E22" s="14"/>
      <c r="F22" s="8"/>
      <c r="G22" s="8"/>
      <c r="H22" s="8"/>
      <c r="I22" s="8"/>
      <c r="J22" s="8"/>
      <c r="K22" s="8"/>
      <c r="L22" s="8"/>
      <c r="M22" s="40"/>
    </row>
    <row r="23" ht="20.1" customHeight="1" spans="2:13">
      <c r="B23" s="7"/>
      <c r="C23" s="14" t="s">
        <v>26</v>
      </c>
      <c r="D23" s="14">
        <v>1832</v>
      </c>
      <c r="E23" s="14"/>
      <c r="F23" s="8"/>
      <c r="G23" s="8"/>
      <c r="H23" s="8"/>
      <c r="I23" s="8"/>
      <c r="J23" s="8"/>
      <c r="K23" s="8"/>
      <c r="L23" s="8"/>
      <c r="M23" s="40"/>
    </row>
    <row r="24" ht="20.1" customHeight="1" spans="2:13">
      <c r="B24" s="24"/>
      <c r="C24" s="17" t="s">
        <v>27</v>
      </c>
      <c r="D24" s="17">
        <v>77</v>
      </c>
      <c r="E24" s="17"/>
      <c r="F24" s="25"/>
      <c r="G24" s="25"/>
      <c r="H24" s="25"/>
      <c r="I24" s="25"/>
      <c r="J24" s="25"/>
      <c r="K24" s="25"/>
      <c r="L24" s="25"/>
      <c r="M24" s="42"/>
    </row>
    <row r="25" ht="24.95" customHeight="1" spans="2:13">
      <c r="B25" s="26" t="s">
        <v>28</v>
      </c>
      <c r="C25" s="27" t="s">
        <v>29</v>
      </c>
      <c r="D25" s="23"/>
      <c r="E25" s="23"/>
      <c r="F25" s="23"/>
      <c r="G25" s="23"/>
      <c r="H25" s="23"/>
      <c r="I25" s="23"/>
      <c r="J25" s="23"/>
      <c r="K25" s="23"/>
      <c r="L25" s="23"/>
      <c r="M25" s="41"/>
    </row>
    <row r="26" ht="35.1" customHeight="1" spans="2:13">
      <c r="B26" s="7"/>
      <c r="C26" s="14" t="s">
        <v>30</v>
      </c>
      <c r="D26" s="14">
        <v>424</v>
      </c>
      <c r="E26" s="14"/>
      <c r="F26" s="8"/>
      <c r="G26" s="8"/>
      <c r="H26" s="8"/>
      <c r="I26" s="8"/>
      <c r="J26" s="8"/>
      <c r="K26" s="8"/>
      <c r="L26" s="8"/>
      <c r="M26" s="40"/>
    </row>
    <row r="27" ht="35.1" customHeight="1" spans="2:13">
      <c r="B27" s="7"/>
      <c r="C27" s="14" t="s">
        <v>31</v>
      </c>
      <c r="D27" s="14">
        <v>1946</v>
      </c>
      <c r="E27" s="14"/>
      <c r="F27" s="8"/>
      <c r="G27" s="8"/>
      <c r="H27" s="8"/>
      <c r="I27" s="8"/>
      <c r="J27" s="8"/>
      <c r="K27" s="8"/>
      <c r="L27" s="8"/>
      <c r="M27" s="40"/>
    </row>
    <row r="28" ht="60" customHeight="1" spans="2:13">
      <c r="B28" s="7"/>
      <c r="C28" s="14" t="s">
        <v>32</v>
      </c>
      <c r="D28" s="14">
        <v>0</v>
      </c>
      <c r="E28" s="14"/>
      <c r="F28" s="8"/>
      <c r="G28" s="8"/>
      <c r="H28" s="8"/>
      <c r="I28" s="8"/>
      <c r="J28" s="8"/>
      <c r="K28" s="8"/>
      <c r="L28" s="8"/>
      <c r="M28" s="40"/>
    </row>
    <row r="29" ht="60" customHeight="1" spans="2:13">
      <c r="B29" s="7"/>
      <c r="C29" s="14" t="s">
        <v>33</v>
      </c>
      <c r="D29" s="14">
        <v>3.46</v>
      </c>
      <c r="E29" s="14"/>
      <c r="F29" s="8"/>
      <c r="G29" s="8"/>
      <c r="H29" s="8"/>
      <c r="I29" s="8"/>
      <c r="J29" s="8"/>
      <c r="K29" s="8"/>
      <c r="L29" s="8"/>
      <c r="M29" s="40"/>
    </row>
    <row r="30" ht="60" customHeight="1" spans="2:13">
      <c r="B30" s="24"/>
      <c r="C30" s="17" t="s">
        <v>34</v>
      </c>
      <c r="D30" s="28">
        <v>26.5</v>
      </c>
      <c r="E30" s="28"/>
      <c r="F30" s="25"/>
      <c r="G30" s="25"/>
      <c r="H30" s="25"/>
      <c r="I30" s="25"/>
      <c r="J30" s="25"/>
      <c r="K30" s="25"/>
      <c r="L30" s="25"/>
      <c r="M30" s="42"/>
    </row>
    <row r="31" ht="15" spans="2:1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40"/>
    </row>
    <row r="32" ht="20.1" customHeight="1" spans="2:13">
      <c r="B32" s="20" t="s">
        <v>35</v>
      </c>
      <c r="C32" s="21" t="s">
        <v>36</v>
      </c>
      <c r="D32" s="23"/>
      <c r="E32" s="23"/>
      <c r="F32" s="23"/>
      <c r="G32" s="23"/>
      <c r="H32" s="23"/>
      <c r="I32" s="23"/>
      <c r="J32" s="23"/>
      <c r="K32" s="23"/>
      <c r="L32" s="23"/>
      <c r="M32" s="41"/>
    </row>
    <row r="33" ht="20.1" customHeight="1" spans="2:13">
      <c r="B33" s="7"/>
      <c r="C33" s="14" t="s">
        <v>37</v>
      </c>
      <c r="D33" s="29">
        <f>232.22+213.96+270.99+199.9+47.19</f>
        <v>964.26</v>
      </c>
      <c r="E33" s="14"/>
      <c r="F33" s="8"/>
      <c r="G33" s="8"/>
      <c r="H33" s="8"/>
      <c r="I33" s="8"/>
      <c r="J33" s="8"/>
      <c r="K33" s="8"/>
      <c r="L33" s="8"/>
      <c r="M33" s="40"/>
    </row>
    <row r="34" ht="20.1" customHeight="1" spans="2:13">
      <c r="B34" s="7"/>
      <c r="C34" s="14" t="s">
        <v>38</v>
      </c>
      <c r="D34" s="30">
        <v>232.89</v>
      </c>
      <c r="E34" s="18"/>
      <c r="F34" s="8"/>
      <c r="G34" s="8"/>
      <c r="H34" s="8"/>
      <c r="I34" s="8"/>
      <c r="J34" s="8"/>
      <c r="K34" s="8"/>
      <c r="L34" s="8"/>
      <c r="M34" s="40"/>
    </row>
    <row r="35" ht="20.1" customHeight="1" spans="2:13">
      <c r="B35" s="7"/>
      <c r="C35" s="14" t="s">
        <v>39</v>
      </c>
      <c r="D35" s="29">
        <f>67.2+25.02+33.05+14.28+8.95</f>
        <v>148.5</v>
      </c>
      <c r="E35" s="18"/>
      <c r="F35" s="8"/>
      <c r="G35" s="8"/>
      <c r="H35" s="8"/>
      <c r="I35" s="8"/>
      <c r="J35" s="8"/>
      <c r="K35" s="8"/>
      <c r="L35" s="8"/>
      <c r="M35" s="40"/>
    </row>
    <row r="36" ht="20.1" customHeight="1" spans="2:13">
      <c r="B36" s="7"/>
      <c r="C36" s="14" t="s">
        <v>40</v>
      </c>
      <c r="D36" s="31">
        <f>0.61+6.13+14.63+57.81+16.25</f>
        <v>95.43</v>
      </c>
      <c r="E36" s="18"/>
      <c r="F36" s="8"/>
      <c r="G36" s="8"/>
      <c r="H36" s="8"/>
      <c r="I36" s="8"/>
      <c r="J36" s="8"/>
      <c r="K36" s="8"/>
      <c r="L36" s="8"/>
      <c r="M36" s="40"/>
    </row>
    <row r="37" ht="20.1" customHeight="1" spans="2:13">
      <c r="B37" s="7"/>
      <c r="C37" s="14" t="s">
        <v>41</v>
      </c>
      <c r="D37" s="29">
        <f>45.22+19+8.52+12.1+14+8.2+3+6+3</f>
        <v>119.04</v>
      </c>
      <c r="E37" s="14"/>
      <c r="F37" s="8"/>
      <c r="G37" s="8"/>
      <c r="H37" s="8"/>
      <c r="I37" s="8"/>
      <c r="J37" s="8"/>
      <c r="K37" s="8"/>
      <c r="L37" s="8"/>
      <c r="M37" s="40"/>
    </row>
    <row r="38" ht="20.1" customHeight="1" spans="2:13">
      <c r="B38" s="7"/>
      <c r="C38" s="14" t="s">
        <v>42</v>
      </c>
      <c r="D38" s="32">
        <v>150.22</v>
      </c>
      <c r="E38" s="14"/>
      <c r="F38" s="8"/>
      <c r="G38" s="8"/>
      <c r="H38" s="8"/>
      <c r="I38" s="8"/>
      <c r="J38" s="8"/>
      <c r="K38" s="8"/>
      <c r="L38" s="8"/>
      <c r="M38" s="40"/>
    </row>
    <row r="39" ht="20.1" customHeight="1" spans="2:13">
      <c r="B39" s="24"/>
      <c r="C39" s="17" t="s">
        <v>43</v>
      </c>
      <c r="D39" s="33">
        <f>21.26+66.01+42.15+60.11</f>
        <v>189.53</v>
      </c>
      <c r="E39" s="17"/>
      <c r="F39" s="25"/>
      <c r="G39" s="25"/>
      <c r="H39" s="25"/>
      <c r="I39" s="25"/>
      <c r="J39" s="25"/>
      <c r="K39" s="25"/>
      <c r="L39" s="25"/>
      <c r="M39" s="42"/>
    </row>
    <row r="40" ht="15" spans="2:13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40"/>
    </row>
    <row r="41" ht="15" spans="2:13">
      <c r="B41" s="20" t="s">
        <v>44</v>
      </c>
      <c r="C41" s="21" t="s">
        <v>45</v>
      </c>
      <c r="D41" s="34"/>
      <c r="E41" s="34"/>
      <c r="F41" s="23"/>
      <c r="G41" s="23"/>
      <c r="H41" s="23"/>
      <c r="I41" s="23"/>
      <c r="J41" s="23"/>
      <c r="K41" s="23"/>
      <c r="L41" s="23"/>
      <c r="M41" s="41"/>
    </row>
    <row r="42" ht="20.1" customHeight="1" spans="2:13">
      <c r="B42" s="7"/>
      <c r="C42" s="14" t="s">
        <v>46</v>
      </c>
      <c r="D42" s="18">
        <v>46.2</v>
      </c>
      <c r="E42" s="18"/>
      <c r="F42" s="8"/>
      <c r="G42" s="8"/>
      <c r="H42" s="8"/>
      <c r="I42" s="8"/>
      <c r="J42" s="8"/>
      <c r="K42" s="8"/>
      <c r="L42" s="8"/>
      <c r="M42" s="40"/>
    </row>
    <row r="43" ht="20.1" customHeight="1" spans="2:13">
      <c r="B43" s="7"/>
      <c r="C43" s="14" t="s">
        <v>47</v>
      </c>
      <c r="D43" s="14">
        <v>391</v>
      </c>
      <c r="E43" s="14"/>
      <c r="F43" s="8"/>
      <c r="G43" s="8"/>
      <c r="H43" s="8"/>
      <c r="I43" s="8"/>
      <c r="J43" s="8"/>
      <c r="K43" s="8"/>
      <c r="L43" s="8"/>
      <c r="M43" s="40"/>
    </row>
    <row r="44" ht="20.1" customHeight="1" spans="2:13">
      <c r="B44" s="7"/>
      <c r="C44" s="14" t="s">
        <v>48</v>
      </c>
      <c r="D44" s="14">
        <v>590</v>
      </c>
      <c r="E44" s="14"/>
      <c r="F44" s="8"/>
      <c r="G44" s="8"/>
      <c r="H44" s="8"/>
      <c r="I44" s="8"/>
      <c r="J44" s="8"/>
      <c r="K44" s="8"/>
      <c r="L44" s="8"/>
      <c r="M44" s="40"/>
    </row>
    <row r="45" ht="20.1" customHeight="1" spans="2:13">
      <c r="B45" s="7"/>
      <c r="C45" s="14" t="s">
        <v>49</v>
      </c>
      <c r="D45" s="14">
        <v>122</v>
      </c>
      <c r="E45" s="14"/>
      <c r="F45" s="8"/>
      <c r="G45" s="8"/>
      <c r="H45" s="8"/>
      <c r="I45" s="8"/>
      <c r="J45" s="8"/>
      <c r="K45" s="8"/>
      <c r="L45" s="8"/>
      <c r="M45" s="40"/>
    </row>
    <row r="46" ht="20.1" customHeight="1" spans="2:13">
      <c r="B46" s="24"/>
      <c r="C46" s="17" t="s">
        <v>50</v>
      </c>
      <c r="D46" s="17"/>
      <c r="E46" s="17"/>
      <c r="F46" s="25"/>
      <c r="G46" s="25"/>
      <c r="H46" s="25"/>
      <c r="I46" s="25"/>
      <c r="J46" s="25"/>
      <c r="K46" s="25"/>
      <c r="L46" s="25"/>
      <c r="M46" s="42"/>
    </row>
    <row r="47" ht="15" spans="2:13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40"/>
    </row>
    <row r="48" ht="15" spans="2:13">
      <c r="B48" s="20" t="s">
        <v>51</v>
      </c>
      <c r="C48" s="21" t="s">
        <v>52</v>
      </c>
      <c r="D48" s="35"/>
      <c r="E48" s="35"/>
      <c r="F48" s="23"/>
      <c r="G48" s="23"/>
      <c r="H48" s="23"/>
      <c r="I48" s="23"/>
      <c r="J48" s="23"/>
      <c r="K48" s="23"/>
      <c r="L48" s="23"/>
      <c r="M48" s="41"/>
    </row>
    <row r="49" ht="20.1" customHeight="1" spans="2:13">
      <c r="B49" s="7"/>
      <c r="C49" s="14" t="s">
        <v>53</v>
      </c>
      <c r="D49" s="14" t="s">
        <v>54</v>
      </c>
      <c r="E49" s="14"/>
      <c r="F49" s="19" t="s">
        <v>55</v>
      </c>
      <c r="G49" s="8"/>
      <c r="H49" s="8"/>
      <c r="I49" s="8"/>
      <c r="J49" s="8"/>
      <c r="K49" s="8"/>
      <c r="L49" s="8"/>
      <c r="M49" s="40"/>
    </row>
    <row r="50" ht="20.1" customHeight="1" spans="2:13">
      <c r="B50" s="7"/>
      <c r="C50" s="14" t="s">
        <v>56</v>
      </c>
      <c r="D50" s="14" t="s">
        <v>57</v>
      </c>
      <c r="E50" s="14"/>
      <c r="F50" s="8"/>
      <c r="G50" s="8"/>
      <c r="H50" s="8"/>
      <c r="I50" s="8"/>
      <c r="J50" s="8"/>
      <c r="K50" s="8"/>
      <c r="L50" s="8"/>
      <c r="M50" s="40"/>
    </row>
    <row r="51" ht="20.1" customHeight="1" spans="2:13">
      <c r="B51" s="7"/>
      <c r="C51" s="14" t="s">
        <v>58</v>
      </c>
      <c r="D51" s="14" t="s">
        <v>54</v>
      </c>
      <c r="E51" s="14"/>
      <c r="F51" s="8"/>
      <c r="G51" s="8"/>
      <c r="H51" s="8"/>
      <c r="I51" s="8"/>
      <c r="J51" s="8"/>
      <c r="K51" s="8"/>
      <c r="L51" s="8"/>
      <c r="M51" s="40"/>
    </row>
    <row r="52" ht="20.1" customHeight="1" spans="2:13"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42"/>
    </row>
    <row r="53" ht="15" spans="2:13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40"/>
    </row>
    <row r="54" ht="15" spans="2:13">
      <c r="B54" s="10" t="s">
        <v>59</v>
      </c>
      <c r="C54" s="11" t="s">
        <v>60</v>
      </c>
      <c r="D54" s="12"/>
      <c r="E54" s="12"/>
      <c r="F54" s="12"/>
      <c r="G54" s="12"/>
      <c r="H54" s="12"/>
      <c r="I54" s="12"/>
      <c r="J54" s="12"/>
      <c r="K54" s="12"/>
      <c r="L54" s="12"/>
      <c r="M54" s="41"/>
    </row>
    <row r="55" ht="30" customHeight="1" spans="2:13">
      <c r="B55" s="13"/>
      <c r="C55" s="14" t="s">
        <v>61</v>
      </c>
      <c r="D55" s="36">
        <v>0.77</v>
      </c>
      <c r="E55" s="36"/>
      <c r="F55" s="14"/>
      <c r="G55" s="14"/>
      <c r="H55" s="14"/>
      <c r="I55" s="14"/>
      <c r="J55" s="14"/>
      <c r="K55" s="14"/>
      <c r="L55" s="14"/>
      <c r="M55" s="40"/>
    </row>
    <row r="56" ht="30" customHeight="1" spans="2:13">
      <c r="B56" s="13"/>
      <c r="C56" s="14" t="s">
        <v>62</v>
      </c>
      <c r="D56" s="36">
        <v>0.12</v>
      </c>
      <c r="E56" s="36"/>
      <c r="F56" s="14"/>
      <c r="G56" s="14"/>
      <c r="H56" s="14"/>
      <c r="I56" s="14"/>
      <c r="J56" s="14"/>
      <c r="K56" s="14"/>
      <c r="L56" s="14"/>
      <c r="M56" s="40"/>
    </row>
    <row r="57" ht="30" customHeight="1" spans="2:13">
      <c r="B57" s="13"/>
      <c r="C57" s="14" t="s">
        <v>63</v>
      </c>
      <c r="D57" s="36">
        <v>0.09</v>
      </c>
      <c r="E57" s="36"/>
      <c r="F57" s="14"/>
      <c r="G57" s="14"/>
      <c r="H57" s="14"/>
      <c r="I57" s="14"/>
      <c r="J57" s="14"/>
      <c r="K57" s="14"/>
      <c r="L57" s="14"/>
      <c r="M57" s="40"/>
    </row>
    <row r="58" spans="2:13">
      <c r="B58" s="13"/>
      <c r="C58" s="14" t="s">
        <v>64</v>
      </c>
      <c r="D58" s="36">
        <v>0.01</v>
      </c>
      <c r="E58" s="36"/>
      <c r="F58" s="14"/>
      <c r="G58" s="14"/>
      <c r="H58" s="14"/>
      <c r="I58" s="14"/>
      <c r="J58" s="14"/>
      <c r="K58" s="14"/>
      <c r="L58" s="14"/>
      <c r="M58" s="40"/>
    </row>
    <row r="59" spans="2:13">
      <c r="B59" s="13"/>
      <c r="C59" s="14" t="s">
        <v>65</v>
      </c>
      <c r="D59" s="36">
        <v>0.01</v>
      </c>
      <c r="E59" s="36"/>
      <c r="F59" s="14"/>
      <c r="G59" s="14"/>
      <c r="H59" s="14"/>
      <c r="I59" s="14"/>
      <c r="J59" s="14"/>
      <c r="K59" s="14"/>
      <c r="L59" s="14"/>
      <c r="M59" s="40"/>
    </row>
    <row r="60" ht="15" spans="2:13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2"/>
    </row>
    <row r="61" ht="30" customHeight="1" spans="2:13">
      <c r="B61" s="20" t="s">
        <v>66</v>
      </c>
      <c r="C61" s="21" t="s">
        <v>67</v>
      </c>
      <c r="D61" s="23"/>
      <c r="E61" s="23"/>
      <c r="F61" s="23"/>
      <c r="G61" s="23"/>
      <c r="H61" s="23"/>
      <c r="I61" s="23"/>
      <c r="J61" s="23"/>
      <c r="K61" s="23"/>
      <c r="L61" s="23"/>
      <c r="M61" s="41"/>
    </row>
    <row r="62" ht="30" customHeight="1" spans="2:13">
      <c r="B62" s="7"/>
      <c r="C62" s="14" t="s">
        <v>68</v>
      </c>
      <c r="D62" s="14">
        <v>39.747</v>
      </c>
      <c r="E62" s="14"/>
      <c r="F62" s="8"/>
      <c r="G62" s="8"/>
      <c r="H62" s="8"/>
      <c r="I62" s="8"/>
      <c r="J62" s="8"/>
      <c r="K62" s="8"/>
      <c r="L62" s="8"/>
      <c r="M62" s="40"/>
    </row>
    <row r="63" ht="39.95" customHeight="1" spans="2:13">
      <c r="B63" s="7"/>
      <c r="C63" s="14" t="s">
        <v>69</v>
      </c>
      <c r="D63" s="14">
        <v>13.68</v>
      </c>
      <c r="E63" s="14"/>
      <c r="F63" s="8"/>
      <c r="G63" s="8"/>
      <c r="H63" s="8"/>
      <c r="I63" s="8"/>
      <c r="J63" s="8"/>
      <c r="K63" s="8"/>
      <c r="L63" s="8"/>
      <c r="M63" s="40"/>
    </row>
    <row r="64" ht="29.25" spans="2:13">
      <c r="B64" s="24"/>
      <c r="C64" s="17" t="s">
        <v>70</v>
      </c>
      <c r="D64" s="17">
        <v>2.8224</v>
      </c>
      <c r="E64" s="17"/>
      <c r="F64" s="25"/>
      <c r="G64" s="25"/>
      <c r="H64" s="25"/>
      <c r="I64" s="25"/>
      <c r="J64" s="25"/>
      <c r="K64" s="25"/>
      <c r="L64" s="25"/>
      <c r="M64" s="42"/>
    </row>
    <row r="65" ht="15" spans="2:13">
      <c r="B65" s="7"/>
      <c r="C65" s="14"/>
      <c r="D65" s="14"/>
      <c r="E65" s="14"/>
      <c r="F65" s="14"/>
      <c r="G65" s="8"/>
      <c r="H65" s="8"/>
      <c r="I65" s="8"/>
      <c r="J65" s="8"/>
      <c r="K65" s="8"/>
      <c r="L65" s="8"/>
      <c r="M65" s="40"/>
    </row>
    <row r="66" ht="60" customHeight="1" spans="2:13">
      <c r="B66" s="20" t="s">
        <v>71</v>
      </c>
      <c r="C66" s="21" t="s">
        <v>72</v>
      </c>
      <c r="D66" s="23"/>
      <c r="E66" s="23"/>
      <c r="F66" s="23"/>
      <c r="G66" s="23"/>
      <c r="H66" s="23"/>
      <c r="I66" s="23"/>
      <c r="J66" s="23"/>
      <c r="K66" s="23"/>
      <c r="L66" s="23"/>
      <c r="M66" s="41"/>
    </row>
    <row r="67" spans="2:13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40"/>
    </row>
    <row r="68" ht="28.5" spans="2:13">
      <c r="B68" s="7"/>
      <c r="C68" s="14" t="s">
        <v>73</v>
      </c>
      <c r="D68" s="43">
        <v>35.69</v>
      </c>
      <c r="E68" s="43"/>
      <c r="F68" s="8"/>
      <c r="G68" s="8"/>
      <c r="H68" s="8"/>
      <c r="I68" s="8"/>
      <c r="J68" s="8"/>
      <c r="K68" s="8"/>
      <c r="L68" s="8"/>
      <c r="M68" s="40"/>
    </row>
    <row r="69" ht="28.5" spans="2:13">
      <c r="B69" s="7"/>
      <c r="C69" s="14" t="s">
        <v>74</v>
      </c>
      <c r="D69" s="43">
        <v>43.46</v>
      </c>
      <c r="E69" s="43"/>
      <c r="F69" s="8"/>
      <c r="G69" s="8"/>
      <c r="H69" s="8"/>
      <c r="I69" s="8"/>
      <c r="J69" s="8"/>
      <c r="K69" s="8"/>
      <c r="L69" s="8"/>
      <c r="M69" s="40"/>
    </row>
    <row r="70" ht="43.5" spans="2:13">
      <c r="B70" s="24"/>
      <c r="C70" s="17" t="s">
        <v>75</v>
      </c>
      <c r="D70" s="44">
        <v>280</v>
      </c>
      <c r="E70" s="44"/>
      <c r="F70" s="25"/>
      <c r="G70" s="25"/>
      <c r="H70" s="25"/>
      <c r="I70" s="25"/>
      <c r="J70" s="25"/>
      <c r="K70" s="25"/>
      <c r="L70" s="25"/>
      <c r="M70" s="42"/>
    </row>
    <row r="71" spans="2:13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40"/>
    </row>
    <row r="72" s="1" customFormat="1" ht="21" spans="2:13">
      <c r="B72" s="45" t="s">
        <v>76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71"/>
    </row>
    <row r="73" s="1" customFormat="1" ht="15" spans="2:13">
      <c r="B73" s="47" t="s">
        <v>77</v>
      </c>
      <c r="C73" s="48" t="s">
        <v>78</v>
      </c>
      <c r="D73" s="49"/>
      <c r="E73" s="49"/>
      <c r="F73" s="49"/>
      <c r="G73" s="49"/>
      <c r="H73" s="49"/>
      <c r="I73" s="49"/>
      <c r="J73" s="49"/>
      <c r="K73" s="49"/>
      <c r="L73" s="49"/>
      <c r="M73" s="72"/>
    </row>
    <row r="74" s="1" customFormat="1" ht="57" spans="2:13">
      <c r="B74" s="50" t="s">
        <v>79</v>
      </c>
      <c r="C74" s="51" t="s">
        <v>80</v>
      </c>
      <c r="D74" s="52" t="s">
        <v>81</v>
      </c>
      <c r="E74" s="52" t="s">
        <v>82</v>
      </c>
      <c r="F74" s="52" t="s">
        <v>83</v>
      </c>
      <c r="G74" s="52" t="s">
        <v>84</v>
      </c>
      <c r="H74" s="52" t="s">
        <v>85</v>
      </c>
      <c r="I74" s="52" t="s">
        <v>86</v>
      </c>
      <c r="J74" s="52" t="s">
        <v>87</v>
      </c>
      <c r="K74" s="73" t="s">
        <v>88</v>
      </c>
      <c r="L74" s="73" t="s">
        <v>89</v>
      </c>
      <c r="M74" s="74" t="s">
        <v>90</v>
      </c>
    </row>
    <row r="75" s="1" customFormat="1" ht="30" spans="2:13">
      <c r="B75" s="50">
        <v>1</v>
      </c>
      <c r="C75" s="53" t="s">
        <v>91</v>
      </c>
      <c r="D75" s="52">
        <v>1</v>
      </c>
      <c r="E75" s="54" t="s">
        <v>92</v>
      </c>
      <c r="F75" s="52" t="s">
        <v>93</v>
      </c>
      <c r="G75" s="55">
        <v>2.98</v>
      </c>
      <c r="H75" s="56">
        <f t="shared" ref="H75:H86" si="0">G75*0.93</f>
        <v>2.7714</v>
      </c>
      <c r="I75" s="75">
        <f t="shared" ref="I75:I86" si="1">H75*100000/176</f>
        <v>1574.65909090909</v>
      </c>
      <c r="J75" s="65">
        <v>3.73</v>
      </c>
      <c r="K75" s="59" t="s">
        <v>94</v>
      </c>
      <c r="L75" s="59" t="s">
        <v>95</v>
      </c>
      <c r="M75" s="74"/>
    </row>
    <row r="76" s="1" customFormat="1" ht="30" spans="2:13">
      <c r="B76" s="50">
        <v>2</v>
      </c>
      <c r="C76" s="53" t="s">
        <v>91</v>
      </c>
      <c r="D76" s="52">
        <v>1</v>
      </c>
      <c r="E76" s="54" t="s">
        <v>96</v>
      </c>
      <c r="F76" s="52" t="s">
        <v>93</v>
      </c>
      <c r="G76" s="55">
        <v>2.98</v>
      </c>
      <c r="H76" s="56">
        <f t="shared" si="0"/>
        <v>2.7714</v>
      </c>
      <c r="I76" s="75">
        <f t="shared" si="1"/>
        <v>1574.65909090909</v>
      </c>
      <c r="J76" s="65">
        <v>3.73</v>
      </c>
      <c r="K76" s="59" t="s">
        <v>97</v>
      </c>
      <c r="L76" s="59" t="s">
        <v>98</v>
      </c>
      <c r="M76" s="74"/>
    </row>
    <row r="77" s="1" customFormat="1" ht="30" spans="2:13">
      <c r="B77" s="50">
        <v>3</v>
      </c>
      <c r="C77" s="53" t="s">
        <v>91</v>
      </c>
      <c r="D77" s="52">
        <v>1</v>
      </c>
      <c r="E77" s="54" t="s">
        <v>99</v>
      </c>
      <c r="F77" s="52" t="s">
        <v>93</v>
      </c>
      <c r="G77" s="55">
        <v>2.98</v>
      </c>
      <c r="H77" s="56">
        <f t="shared" si="0"/>
        <v>2.7714</v>
      </c>
      <c r="I77" s="75">
        <f t="shared" si="1"/>
        <v>1574.65909090909</v>
      </c>
      <c r="J77" s="65">
        <v>3.73</v>
      </c>
      <c r="K77" s="59" t="s">
        <v>100</v>
      </c>
      <c r="L77" s="59" t="s">
        <v>101</v>
      </c>
      <c r="M77" s="74"/>
    </row>
    <row r="78" s="1" customFormat="1" ht="30" spans="2:14">
      <c r="B78" s="50">
        <v>4</v>
      </c>
      <c r="C78" s="53" t="s">
        <v>91</v>
      </c>
      <c r="D78" s="52">
        <v>1</v>
      </c>
      <c r="E78" s="57" t="s">
        <v>102</v>
      </c>
      <c r="F78" s="52" t="s">
        <v>93</v>
      </c>
      <c r="G78" s="55">
        <v>2.98</v>
      </c>
      <c r="H78" s="56">
        <f t="shared" si="0"/>
        <v>2.7714</v>
      </c>
      <c r="I78" s="75">
        <f t="shared" si="1"/>
        <v>1574.65909090909</v>
      </c>
      <c r="J78" s="65">
        <v>3.73</v>
      </c>
      <c r="K78" s="59" t="s">
        <v>103</v>
      </c>
      <c r="L78" s="59" t="s">
        <v>104</v>
      </c>
      <c r="M78" s="74"/>
      <c r="N78" s="76"/>
    </row>
    <row r="79" s="1" customFormat="1" ht="30" spans="2:14">
      <c r="B79" s="50">
        <v>5</v>
      </c>
      <c r="C79" s="53" t="s">
        <v>91</v>
      </c>
      <c r="D79" s="52">
        <v>1</v>
      </c>
      <c r="E79" s="57" t="s">
        <v>105</v>
      </c>
      <c r="F79" s="52" t="s">
        <v>93</v>
      </c>
      <c r="G79" s="55">
        <v>2.98</v>
      </c>
      <c r="H79" s="56">
        <f t="shared" si="0"/>
        <v>2.7714</v>
      </c>
      <c r="I79" s="75">
        <f t="shared" si="1"/>
        <v>1574.65909090909</v>
      </c>
      <c r="J79" s="65">
        <v>3.73</v>
      </c>
      <c r="K79" s="59" t="s">
        <v>106</v>
      </c>
      <c r="L79" s="59" t="s">
        <v>107</v>
      </c>
      <c r="M79" s="74"/>
      <c r="N79" s="76"/>
    </row>
    <row r="80" s="1" customFormat="1" ht="30" spans="2:14">
      <c r="B80" s="50">
        <v>6</v>
      </c>
      <c r="C80" s="53" t="s">
        <v>91</v>
      </c>
      <c r="D80" s="52">
        <v>1</v>
      </c>
      <c r="E80" s="58" t="s">
        <v>108</v>
      </c>
      <c r="F80" s="52" t="s">
        <v>93</v>
      </c>
      <c r="G80" s="55">
        <v>2.98</v>
      </c>
      <c r="H80" s="56">
        <f t="shared" si="0"/>
        <v>2.7714</v>
      </c>
      <c r="I80" s="75">
        <f t="shared" si="1"/>
        <v>1574.65909090909</v>
      </c>
      <c r="J80" s="65">
        <v>3.73</v>
      </c>
      <c r="K80" s="59" t="s">
        <v>100</v>
      </c>
      <c r="L80" s="59" t="s">
        <v>109</v>
      </c>
      <c r="M80" s="74"/>
      <c r="N80" s="76"/>
    </row>
    <row r="81" s="1" customFormat="1" ht="30" spans="2:14">
      <c r="B81" s="50">
        <v>7</v>
      </c>
      <c r="C81" s="53" t="s">
        <v>91</v>
      </c>
      <c r="D81" s="52">
        <v>1</v>
      </c>
      <c r="E81" s="54" t="s">
        <v>110</v>
      </c>
      <c r="F81" s="52" t="s">
        <v>93</v>
      </c>
      <c r="G81" s="55">
        <v>2.98</v>
      </c>
      <c r="H81" s="56">
        <f t="shared" si="0"/>
        <v>2.7714</v>
      </c>
      <c r="I81" s="75">
        <f t="shared" si="1"/>
        <v>1574.65909090909</v>
      </c>
      <c r="J81" s="65">
        <v>3.73</v>
      </c>
      <c r="K81" s="59" t="s">
        <v>111</v>
      </c>
      <c r="L81" s="59" t="s">
        <v>112</v>
      </c>
      <c r="M81" s="74"/>
      <c r="N81" s="76"/>
    </row>
    <row r="82" s="1" customFormat="1" ht="30" spans="2:14">
      <c r="B82" s="50">
        <v>8</v>
      </c>
      <c r="C82" s="53" t="s">
        <v>91</v>
      </c>
      <c r="D82" s="52">
        <v>1</v>
      </c>
      <c r="E82" s="58" t="s">
        <v>113</v>
      </c>
      <c r="F82" s="52" t="s">
        <v>93</v>
      </c>
      <c r="G82" s="55">
        <v>2.98</v>
      </c>
      <c r="H82" s="56">
        <f t="shared" si="0"/>
        <v>2.7714</v>
      </c>
      <c r="I82" s="75">
        <f t="shared" si="1"/>
        <v>1574.65909090909</v>
      </c>
      <c r="J82" s="65">
        <v>3.73</v>
      </c>
      <c r="K82" s="59" t="s">
        <v>114</v>
      </c>
      <c r="L82" s="59" t="s">
        <v>115</v>
      </c>
      <c r="M82" s="74"/>
      <c r="N82" s="76"/>
    </row>
    <row r="83" s="1" customFormat="1" ht="30" spans="2:14">
      <c r="B83" s="50">
        <v>9</v>
      </c>
      <c r="C83" s="53" t="s">
        <v>91</v>
      </c>
      <c r="D83" s="52">
        <v>1</v>
      </c>
      <c r="E83" s="58" t="s">
        <v>116</v>
      </c>
      <c r="F83" s="52" t="s">
        <v>93</v>
      </c>
      <c r="G83" s="55">
        <v>2.98</v>
      </c>
      <c r="H83" s="56">
        <f t="shared" si="0"/>
        <v>2.7714</v>
      </c>
      <c r="I83" s="75">
        <f t="shared" si="1"/>
        <v>1574.65909090909</v>
      </c>
      <c r="J83" s="65">
        <v>3.73</v>
      </c>
      <c r="K83" s="59" t="s">
        <v>117</v>
      </c>
      <c r="L83" s="59" t="s">
        <v>118</v>
      </c>
      <c r="M83" s="74"/>
      <c r="N83" s="76"/>
    </row>
    <row r="84" s="1" customFormat="1" ht="15" spans="2:14">
      <c r="B84" s="50">
        <v>10</v>
      </c>
      <c r="C84" s="53" t="s">
        <v>91</v>
      </c>
      <c r="D84" s="52">
        <v>1</v>
      </c>
      <c r="E84" s="58" t="s">
        <v>119</v>
      </c>
      <c r="F84" s="52" t="s">
        <v>93</v>
      </c>
      <c r="G84" s="55">
        <v>2.98</v>
      </c>
      <c r="H84" s="56">
        <f t="shared" si="0"/>
        <v>2.7714</v>
      </c>
      <c r="I84" s="75">
        <f t="shared" si="1"/>
        <v>1574.65909090909</v>
      </c>
      <c r="J84" s="65">
        <v>3.73</v>
      </c>
      <c r="K84" s="59" t="s">
        <v>120</v>
      </c>
      <c r="L84" s="59" t="s">
        <v>121</v>
      </c>
      <c r="M84" s="74"/>
      <c r="N84" s="76"/>
    </row>
    <row r="85" s="1" customFormat="1" ht="30" spans="2:14">
      <c r="B85" s="50">
        <v>11</v>
      </c>
      <c r="C85" s="53" t="s">
        <v>91</v>
      </c>
      <c r="D85" s="52">
        <v>1</v>
      </c>
      <c r="E85" s="57" t="s">
        <v>122</v>
      </c>
      <c r="F85" s="52" t="s">
        <v>93</v>
      </c>
      <c r="G85" s="55">
        <v>2.98</v>
      </c>
      <c r="H85" s="56">
        <f t="shared" si="0"/>
        <v>2.7714</v>
      </c>
      <c r="I85" s="75">
        <f t="shared" si="1"/>
        <v>1574.65909090909</v>
      </c>
      <c r="J85" s="65">
        <v>3.73</v>
      </c>
      <c r="K85" s="59" t="s">
        <v>123</v>
      </c>
      <c r="L85" s="59" t="s">
        <v>124</v>
      </c>
      <c r="M85" s="74"/>
      <c r="N85" s="76"/>
    </row>
    <row r="86" s="1" customFormat="1" ht="30" spans="2:14">
      <c r="B86" s="50">
        <v>12</v>
      </c>
      <c r="C86" s="53" t="s">
        <v>91</v>
      </c>
      <c r="D86" s="52">
        <v>1</v>
      </c>
      <c r="E86" s="58" t="s">
        <v>125</v>
      </c>
      <c r="F86" s="52" t="s">
        <v>93</v>
      </c>
      <c r="G86" s="55">
        <v>2.98</v>
      </c>
      <c r="H86" s="56">
        <f t="shared" si="0"/>
        <v>2.7714</v>
      </c>
      <c r="I86" s="75">
        <f t="shared" si="1"/>
        <v>1574.65909090909</v>
      </c>
      <c r="J86" s="65">
        <v>3.73</v>
      </c>
      <c r="K86" s="59" t="s">
        <v>126</v>
      </c>
      <c r="L86" s="59" t="s">
        <v>127</v>
      </c>
      <c r="M86" s="74"/>
      <c r="N86" s="76"/>
    </row>
    <row r="87" s="1" customFormat="1" ht="15" spans="2:13">
      <c r="B87" s="50">
        <v>13</v>
      </c>
      <c r="C87" s="53" t="s">
        <v>91</v>
      </c>
      <c r="D87" s="52">
        <v>1</v>
      </c>
      <c r="E87" s="59" t="s">
        <v>128</v>
      </c>
      <c r="F87" s="52" t="s">
        <v>93</v>
      </c>
      <c r="G87" s="55">
        <v>2.98</v>
      </c>
      <c r="H87" s="56">
        <f t="shared" ref="H87:H89" si="2">G87*0.93</f>
        <v>2.7714</v>
      </c>
      <c r="I87" s="75">
        <f t="shared" ref="I87:I89" si="3">H87*100000/176</f>
        <v>1574.65909090909</v>
      </c>
      <c r="J87" s="65">
        <v>3.73</v>
      </c>
      <c r="K87" s="65"/>
      <c r="L87" s="65"/>
      <c r="M87" s="74"/>
    </row>
    <row r="88" s="1" customFormat="1" ht="15" spans="2:13">
      <c r="B88" s="50">
        <v>14</v>
      </c>
      <c r="C88" s="53" t="s">
        <v>91</v>
      </c>
      <c r="D88" s="52">
        <v>1</v>
      </c>
      <c r="E88" s="60" t="s">
        <v>129</v>
      </c>
      <c r="F88" s="52" t="s">
        <v>93</v>
      </c>
      <c r="G88" s="55">
        <v>2.98</v>
      </c>
      <c r="H88" s="56">
        <f t="shared" si="2"/>
        <v>2.7714</v>
      </c>
      <c r="I88" s="75">
        <f t="shared" si="3"/>
        <v>1574.65909090909</v>
      </c>
      <c r="J88" s="65">
        <v>3.73</v>
      </c>
      <c r="K88" s="65"/>
      <c r="L88" s="65"/>
      <c r="M88" s="74"/>
    </row>
    <row r="89" s="1" customFormat="1" ht="15" spans="2:13">
      <c r="B89" s="50">
        <v>15</v>
      </c>
      <c r="C89" s="53" t="s">
        <v>91</v>
      </c>
      <c r="D89" s="52">
        <v>1</v>
      </c>
      <c r="E89" s="59" t="s">
        <v>130</v>
      </c>
      <c r="F89" s="52" t="s">
        <v>93</v>
      </c>
      <c r="G89" s="55">
        <v>2.98</v>
      </c>
      <c r="H89" s="56">
        <f t="shared" si="2"/>
        <v>2.7714</v>
      </c>
      <c r="I89" s="75">
        <f t="shared" si="3"/>
        <v>1574.65909090909</v>
      </c>
      <c r="J89" s="65">
        <v>3.73</v>
      </c>
      <c r="K89" s="65"/>
      <c r="L89" s="65"/>
      <c r="M89" s="74"/>
    </row>
    <row r="90" s="1" customFormat="1" ht="15" spans="2:13">
      <c r="B90" s="50">
        <v>16</v>
      </c>
      <c r="C90" s="53" t="s">
        <v>91</v>
      </c>
      <c r="D90" s="52">
        <v>1</v>
      </c>
      <c r="E90" s="59" t="s">
        <v>131</v>
      </c>
      <c r="F90" s="52" t="s">
        <v>93</v>
      </c>
      <c r="G90" s="55">
        <v>2.98</v>
      </c>
      <c r="H90" s="56">
        <f t="shared" ref="H90:H94" si="4">G90*0.93</f>
        <v>2.7714</v>
      </c>
      <c r="I90" s="75">
        <f t="shared" ref="I90:I94" si="5">H90*100000/176</f>
        <v>1574.65909090909</v>
      </c>
      <c r="J90" s="65">
        <v>3.73</v>
      </c>
      <c r="K90" s="65"/>
      <c r="L90" s="65"/>
      <c r="M90" s="74"/>
    </row>
    <row r="91" s="1" customFormat="1" ht="15" spans="2:13">
      <c r="B91" s="50">
        <v>17</v>
      </c>
      <c r="C91" s="53" t="s">
        <v>91</v>
      </c>
      <c r="D91" s="52">
        <v>1</v>
      </c>
      <c r="E91" s="59" t="s">
        <v>132</v>
      </c>
      <c r="F91" s="52" t="s">
        <v>93</v>
      </c>
      <c r="G91" s="55">
        <v>2.98</v>
      </c>
      <c r="H91" s="56">
        <f t="shared" si="4"/>
        <v>2.7714</v>
      </c>
      <c r="I91" s="75">
        <f t="shared" si="5"/>
        <v>1574.65909090909</v>
      </c>
      <c r="J91" s="65">
        <v>3.73</v>
      </c>
      <c r="K91" s="65"/>
      <c r="L91" s="65"/>
      <c r="M91" s="74"/>
    </row>
    <row r="92" s="1" customFormat="1" ht="15" spans="2:13">
      <c r="B92" s="50">
        <v>18</v>
      </c>
      <c r="C92" s="53" t="s">
        <v>91</v>
      </c>
      <c r="D92" s="52">
        <v>1</v>
      </c>
      <c r="E92" s="59" t="s">
        <v>133</v>
      </c>
      <c r="F92" s="52" t="s">
        <v>93</v>
      </c>
      <c r="G92" s="55">
        <v>2.98</v>
      </c>
      <c r="H92" s="56">
        <f t="shared" si="4"/>
        <v>2.7714</v>
      </c>
      <c r="I92" s="75">
        <f t="shared" si="5"/>
        <v>1574.65909090909</v>
      </c>
      <c r="J92" s="65">
        <v>3.73</v>
      </c>
      <c r="K92" s="65"/>
      <c r="L92" s="65"/>
      <c r="M92" s="74"/>
    </row>
    <row r="93" s="1" customFormat="1" ht="15" spans="2:13">
      <c r="B93" s="50">
        <v>19</v>
      </c>
      <c r="C93" s="53" t="s">
        <v>91</v>
      </c>
      <c r="D93" s="52">
        <v>1</v>
      </c>
      <c r="E93" s="59" t="s">
        <v>134</v>
      </c>
      <c r="F93" s="52" t="s">
        <v>93</v>
      </c>
      <c r="G93" s="55">
        <v>2.98</v>
      </c>
      <c r="H93" s="56">
        <f t="shared" si="4"/>
        <v>2.7714</v>
      </c>
      <c r="I93" s="75">
        <f t="shared" si="5"/>
        <v>1574.65909090909</v>
      </c>
      <c r="J93" s="65">
        <v>3.73</v>
      </c>
      <c r="K93" s="65"/>
      <c r="L93" s="65"/>
      <c r="M93" s="74"/>
    </row>
    <row r="94" s="1" customFormat="1" ht="15" spans="2:13">
      <c r="B94" s="50">
        <v>20</v>
      </c>
      <c r="C94" s="53" t="s">
        <v>91</v>
      </c>
      <c r="D94" s="52">
        <v>1</v>
      </c>
      <c r="E94" s="61" t="s">
        <v>135</v>
      </c>
      <c r="F94" s="52" t="s">
        <v>93</v>
      </c>
      <c r="G94" s="55">
        <v>2.98</v>
      </c>
      <c r="H94" s="56">
        <f t="shared" si="4"/>
        <v>2.7714</v>
      </c>
      <c r="I94" s="75">
        <f t="shared" si="5"/>
        <v>1574.65909090909</v>
      </c>
      <c r="J94" s="65">
        <v>3.73</v>
      </c>
      <c r="K94" s="77"/>
      <c r="L94" s="77"/>
      <c r="M94" s="74"/>
    </row>
    <row r="95" s="2" customFormat="1" ht="15" spans="1:13">
      <c r="A95" s="1"/>
      <c r="B95" s="50">
        <v>21</v>
      </c>
      <c r="C95" s="53" t="s">
        <v>91</v>
      </c>
      <c r="D95" s="52">
        <v>1</v>
      </c>
      <c r="E95" s="60" t="s">
        <v>136</v>
      </c>
      <c r="F95" s="52" t="s">
        <v>93</v>
      </c>
      <c r="G95" s="55">
        <v>2.98</v>
      </c>
      <c r="H95" s="56">
        <f t="shared" ref="H95:H96" si="6">G95*0.93</f>
        <v>2.7714</v>
      </c>
      <c r="I95" s="75">
        <f t="shared" ref="I95:I96" si="7">H95*100000/176</f>
        <v>1574.65909090909</v>
      </c>
      <c r="J95" s="65">
        <v>3.73</v>
      </c>
      <c r="K95" s="65"/>
      <c r="L95" s="65"/>
      <c r="M95" s="74"/>
    </row>
    <row r="96" s="2" customFormat="1" ht="15" spans="1:13">
      <c r="A96" s="1"/>
      <c r="B96" s="50">
        <v>22</v>
      </c>
      <c r="C96" s="53" t="s">
        <v>91</v>
      </c>
      <c r="D96" s="52">
        <v>1</v>
      </c>
      <c r="E96" s="60" t="s">
        <v>132</v>
      </c>
      <c r="F96" s="52" t="s">
        <v>93</v>
      </c>
      <c r="G96" s="55">
        <v>2.98</v>
      </c>
      <c r="H96" s="56">
        <f t="shared" si="6"/>
        <v>2.7714</v>
      </c>
      <c r="I96" s="75">
        <f t="shared" si="7"/>
        <v>1574.65909090909</v>
      </c>
      <c r="J96" s="65">
        <v>3.73</v>
      </c>
      <c r="K96" s="65"/>
      <c r="L96" s="65"/>
      <c r="M96" s="74"/>
    </row>
    <row r="97" s="1" customFormat="1" ht="15" spans="2:13">
      <c r="B97" s="50">
        <v>23</v>
      </c>
      <c r="C97" s="53" t="s">
        <v>91</v>
      </c>
      <c r="D97" s="52">
        <v>1</v>
      </c>
      <c r="E97" s="60" t="s">
        <v>137</v>
      </c>
      <c r="F97" s="52" t="s">
        <v>93</v>
      </c>
      <c r="G97" s="55">
        <v>2.98</v>
      </c>
      <c r="H97" s="56">
        <f t="shared" ref="H97:H102" si="8">G97*0.93</f>
        <v>2.7714</v>
      </c>
      <c r="I97" s="75">
        <f t="shared" ref="I97:I102" si="9">H97*100000/176</f>
        <v>1574.65909090909</v>
      </c>
      <c r="J97" s="65">
        <v>3.73</v>
      </c>
      <c r="K97" s="65"/>
      <c r="L97" s="65"/>
      <c r="M97" s="74"/>
    </row>
    <row r="98" s="1" customFormat="1" ht="15" spans="2:13">
      <c r="B98" s="50">
        <v>24</v>
      </c>
      <c r="C98" s="53" t="s">
        <v>91</v>
      </c>
      <c r="D98" s="52">
        <v>1</v>
      </c>
      <c r="E98" s="62" t="s">
        <v>138</v>
      </c>
      <c r="F98" s="52" t="s">
        <v>93</v>
      </c>
      <c r="G98" s="55">
        <v>2.98</v>
      </c>
      <c r="H98" s="56">
        <f t="shared" si="8"/>
        <v>2.7714</v>
      </c>
      <c r="I98" s="75">
        <f t="shared" si="9"/>
        <v>1574.65909090909</v>
      </c>
      <c r="J98" s="65">
        <v>3.73</v>
      </c>
      <c r="K98" s="65"/>
      <c r="L98" s="65"/>
      <c r="M98" s="74"/>
    </row>
    <row r="99" s="1" customFormat="1" ht="15" spans="2:13">
      <c r="B99" s="50">
        <v>25</v>
      </c>
      <c r="C99" s="53" t="s">
        <v>91</v>
      </c>
      <c r="D99" s="52">
        <v>1</v>
      </c>
      <c r="E99" s="59" t="s">
        <v>139</v>
      </c>
      <c r="F99" s="52" t="s">
        <v>93</v>
      </c>
      <c r="G99" s="55">
        <v>2.98</v>
      </c>
      <c r="H99" s="56">
        <f t="shared" si="8"/>
        <v>2.7714</v>
      </c>
      <c r="I99" s="75">
        <f t="shared" si="9"/>
        <v>1574.65909090909</v>
      </c>
      <c r="J99" s="65">
        <v>3.73</v>
      </c>
      <c r="K99" s="65"/>
      <c r="L99" s="65"/>
      <c r="M99" s="74"/>
    </row>
    <row r="100" s="1" customFormat="1" ht="30" spans="2:13">
      <c r="B100" s="50">
        <v>26</v>
      </c>
      <c r="C100" s="53" t="s">
        <v>91</v>
      </c>
      <c r="D100" s="52">
        <v>1</v>
      </c>
      <c r="E100" s="62" t="s">
        <v>140</v>
      </c>
      <c r="F100" s="52" t="s">
        <v>93</v>
      </c>
      <c r="G100" s="55">
        <v>2.98</v>
      </c>
      <c r="H100" s="56">
        <f t="shared" si="8"/>
        <v>2.7714</v>
      </c>
      <c r="I100" s="75">
        <f t="shared" si="9"/>
        <v>1574.65909090909</v>
      </c>
      <c r="J100" s="65">
        <v>3.73</v>
      </c>
      <c r="K100" s="65"/>
      <c r="L100" s="65"/>
      <c r="M100" s="74"/>
    </row>
    <row r="101" s="1" customFormat="1" ht="15" spans="2:13">
      <c r="B101" s="50">
        <v>27</v>
      </c>
      <c r="C101" s="53" t="s">
        <v>91</v>
      </c>
      <c r="D101" s="52">
        <v>1</v>
      </c>
      <c r="E101" s="60" t="s">
        <v>141</v>
      </c>
      <c r="F101" s="52" t="s">
        <v>93</v>
      </c>
      <c r="G101" s="55">
        <v>2.98</v>
      </c>
      <c r="H101" s="56">
        <f t="shared" si="8"/>
        <v>2.7714</v>
      </c>
      <c r="I101" s="75">
        <f t="shared" si="9"/>
        <v>1574.65909090909</v>
      </c>
      <c r="J101" s="65">
        <v>3.73</v>
      </c>
      <c r="K101" s="65"/>
      <c r="L101" s="65"/>
      <c r="M101" s="74"/>
    </row>
    <row r="102" s="1" customFormat="1" ht="15" spans="2:13">
      <c r="B102" s="50">
        <v>28</v>
      </c>
      <c r="C102" s="53" t="s">
        <v>91</v>
      </c>
      <c r="D102" s="52">
        <v>1</v>
      </c>
      <c r="E102" s="60" t="s">
        <v>142</v>
      </c>
      <c r="F102" s="52" t="s">
        <v>93</v>
      </c>
      <c r="G102" s="55">
        <v>2.98</v>
      </c>
      <c r="H102" s="56">
        <f t="shared" si="8"/>
        <v>2.7714</v>
      </c>
      <c r="I102" s="75">
        <f t="shared" si="9"/>
        <v>1574.65909090909</v>
      </c>
      <c r="J102" s="65">
        <v>3.73</v>
      </c>
      <c r="K102" s="65"/>
      <c r="L102" s="65"/>
      <c r="M102" s="74"/>
    </row>
    <row r="103" s="1" customFormat="1" ht="15" spans="2:13">
      <c r="B103" s="50">
        <v>29</v>
      </c>
      <c r="C103" s="53" t="s">
        <v>91</v>
      </c>
      <c r="D103" s="52">
        <v>1</v>
      </c>
      <c r="E103" s="63" t="s">
        <v>143</v>
      </c>
      <c r="F103" s="52" t="s">
        <v>93</v>
      </c>
      <c r="G103" s="55">
        <v>2.98</v>
      </c>
      <c r="H103" s="56">
        <f t="shared" ref="H103:H106" si="10">G103*0.93</f>
        <v>2.7714</v>
      </c>
      <c r="I103" s="75">
        <f t="shared" ref="I103:I106" si="11">H103*100000/176</f>
        <v>1574.65909090909</v>
      </c>
      <c r="J103" s="65">
        <v>3.73</v>
      </c>
      <c r="K103" s="65"/>
      <c r="L103" s="65"/>
      <c r="M103" s="74"/>
    </row>
    <row r="104" s="1" customFormat="1" ht="15" spans="2:13">
      <c r="B104" s="50">
        <v>30</v>
      </c>
      <c r="C104" s="53" t="s">
        <v>91</v>
      </c>
      <c r="D104" s="52">
        <v>1</v>
      </c>
      <c r="E104" s="59" t="s">
        <v>144</v>
      </c>
      <c r="F104" s="52" t="s">
        <v>93</v>
      </c>
      <c r="G104" s="55">
        <v>2.98</v>
      </c>
      <c r="H104" s="56">
        <f t="shared" si="10"/>
        <v>2.7714</v>
      </c>
      <c r="I104" s="75">
        <f t="shared" si="11"/>
        <v>1574.65909090909</v>
      </c>
      <c r="J104" s="65">
        <v>3.73</v>
      </c>
      <c r="K104" s="65"/>
      <c r="L104" s="65"/>
      <c r="M104" s="74"/>
    </row>
    <row r="105" s="1" customFormat="1" ht="15" spans="2:13">
      <c r="B105" s="50">
        <v>31</v>
      </c>
      <c r="C105" s="53" t="s">
        <v>91</v>
      </c>
      <c r="D105" s="52">
        <v>1</v>
      </c>
      <c r="E105" s="59" t="s">
        <v>145</v>
      </c>
      <c r="F105" s="52" t="s">
        <v>93</v>
      </c>
      <c r="G105" s="55">
        <v>2.98</v>
      </c>
      <c r="H105" s="56">
        <f t="shared" si="10"/>
        <v>2.7714</v>
      </c>
      <c r="I105" s="75">
        <f t="shared" si="11"/>
        <v>1574.65909090909</v>
      </c>
      <c r="J105" s="65">
        <v>3.73</v>
      </c>
      <c r="K105" s="65"/>
      <c r="L105" s="65"/>
      <c r="M105" s="74"/>
    </row>
    <row r="106" s="1" customFormat="1" ht="15" spans="2:13">
      <c r="B106" s="50">
        <v>32</v>
      </c>
      <c r="C106" s="53" t="s">
        <v>91</v>
      </c>
      <c r="D106" s="52">
        <v>1</v>
      </c>
      <c r="E106" s="59" t="s">
        <v>146</v>
      </c>
      <c r="F106" s="52" t="s">
        <v>93</v>
      </c>
      <c r="G106" s="55">
        <v>2.98</v>
      </c>
      <c r="H106" s="56">
        <f t="shared" si="10"/>
        <v>2.7714</v>
      </c>
      <c r="I106" s="75">
        <f t="shared" si="11"/>
        <v>1574.65909090909</v>
      </c>
      <c r="J106" s="65">
        <v>3.73</v>
      </c>
      <c r="K106" s="65"/>
      <c r="L106" s="65"/>
      <c r="M106" s="74"/>
    </row>
    <row r="107" s="1" customFormat="1" ht="15" spans="2:13">
      <c r="B107" s="50">
        <v>33</v>
      </c>
      <c r="C107" s="64" t="s">
        <v>147</v>
      </c>
      <c r="D107" s="65">
        <v>1</v>
      </c>
      <c r="E107" s="66" t="s">
        <v>148</v>
      </c>
      <c r="F107" s="67" t="s">
        <v>149</v>
      </c>
      <c r="G107" s="64">
        <v>0.19</v>
      </c>
      <c r="H107" s="65">
        <v>0.176</v>
      </c>
      <c r="I107" s="64">
        <v>91</v>
      </c>
      <c r="J107" s="65"/>
      <c r="K107" s="65"/>
      <c r="L107" s="65"/>
      <c r="M107" s="74"/>
    </row>
    <row r="108" s="1" customFormat="1" ht="15" spans="2:13">
      <c r="B108" s="50">
        <v>34</v>
      </c>
      <c r="C108" s="53" t="s">
        <v>91</v>
      </c>
      <c r="D108" s="52">
        <v>1</v>
      </c>
      <c r="E108" s="59" t="s">
        <v>150</v>
      </c>
      <c r="F108" s="52" t="s">
        <v>93</v>
      </c>
      <c r="G108" s="55">
        <v>2.98</v>
      </c>
      <c r="H108" s="56">
        <f t="shared" ref="H108:H118" si="12">G108*0.93</f>
        <v>2.7714</v>
      </c>
      <c r="I108" s="75">
        <f t="shared" ref="I108:I119" si="13">H108*100000/176</f>
        <v>1574.65909090909</v>
      </c>
      <c r="J108" s="65">
        <v>3.73</v>
      </c>
      <c r="K108" s="65"/>
      <c r="L108" s="65"/>
      <c r="M108" s="74"/>
    </row>
    <row r="109" s="1" customFormat="1" ht="30" spans="2:13">
      <c r="B109" s="50">
        <v>35</v>
      </c>
      <c r="C109" s="53" t="s">
        <v>91</v>
      </c>
      <c r="D109" s="52">
        <v>1</v>
      </c>
      <c r="E109" s="59" t="s">
        <v>151</v>
      </c>
      <c r="F109" s="52" t="s">
        <v>93</v>
      </c>
      <c r="G109" s="55">
        <v>2.98</v>
      </c>
      <c r="H109" s="56">
        <f t="shared" si="12"/>
        <v>2.7714</v>
      </c>
      <c r="I109" s="75">
        <f t="shared" si="13"/>
        <v>1574.65909090909</v>
      </c>
      <c r="J109" s="65">
        <v>3.73</v>
      </c>
      <c r="K109" s="65"/>
      <c r="L109" s="65"/>
      <c r="M109" s="74"/>
    </row>
    <row r="110" s="1" customFormat="1" ht="15" spans="2:13">
      <c r="B110" s="50">
        <v>36</v>
      </c>
      <c r="C110" s="53" t="s">
        <v>91</v>
      </c>
      <c r="D110" s="52">
        <v>1</v>
      </c>
      <c r="E110" s="59" t="s">
        <v>152</v>
      </c>
      <c r="F110" s="52" t="s">
        <v>93</v>
      </c>
      <c r="G110" s="55">
        <v>2.98</v>
      </c>
      <c r="H110" s="56">
        <f t="shared" si="12"/>
        <v>2.7714</v>
      </c>
      <c r="I110" s="75">
        <f t="shared" si="13"/>
        <v>1574.65909090909</v>
      </c>
      <c r="J110" s="65">
        <v>3.73</v>
      </c>
      <c r="K110" s="65"/>
      <c r="L110" s="65"/>
      <c r="M110" s="74"/>
    </row>
    <row r="111" s="1" customFormat="1" ht="15" spans="2:13">
      <c r="B111" s="50">
        <v>37</v>
      </c>
      <c r="C111" s="53" t="s">
        <v>91</v>
      </c>
      <c r="D111" s="52">
        <v>1</v>
      </c>
      <c r="E111" s="59" t="s">
        <v>153</v>
      </c>
      <c r="F111" s="52" t="s">
        <v>93</v>
      </c>
      <c r="G111" s="55">
        <v>2.98</v>
      </c>
      <c r="H111" s="56">
        <f t="shared" si="12"/>
        <v>2.7714</v>
      </c>
      <c r="I111" s="75">
        <f t="shared" si="13"/>
        <v>1574.65909090909</v>
      </c>
      <c r="J111" s="65">
        <v>3.73</v>
      </c>
      <c r="K111" s="65"/>
      <c r="L111" s="65"/>
      <c r="M111" s="74"/>
    </row>
    <row r="112" s="1" customFormat="1" ht="30" spans="2:13">
      <c r="B112" s="50">
        <v>38</v>
      </c>
      <c r="C112" s="53" t="s">
        <v>91</v>
      </c>
      <c r="D112" s="52">
        <v>1</v>
      </c>
      <c r="E112" s="59" t="s">
        <v>154</v>
      </c>
      <c r="F112" s="52" t="s">
        <v>93</v>
      </c>
      <c r="G112" s="55">
        <v>2.98</v>
      </c>
      <c r="H112" s="56">
        <f t="shared" si="12"/>
        <v>2.7714</v>
      </c>
      <c r="I112" s="75">
        <f t="shared" si="13"/>
        <v>1574.65909090909</v>
      </c>
      <c r="J112" s="65">
        <v>3.73</v>
      </c>
      <c r="K112" s="65"/>
      <c r="L112" s="65"/>
      <c r="M112" s="74"/>
    </row>
    <row r="113" s="1" customFormat="1" ht="15" spans="2:13">
      <c r="B113" s="50">
        <v>39</v>
      </c>
      <c r="C113" s="53" t="s">
        <v>91</v>
      </c>
      <c r="D113" s="52">
        <v>1</v>
      </c>
      <c r="E113" s="59" t="s">
        <v>155</v>
      </c>
      <c r="F113" s="52" t="s">
        <v>93</v>
      </c>
      <c r="G113" s="55">
        <v>2.98</v>
      </c>
      <c r="H113" s="56">
        <f t="shared" si="12"/>
        <v>2.7714</v>
      </c>
      <c r="I113" s="75">
        <f t="shared" si="13"/>
        <v>1574.65909090909</v>
      </c>
      <c r="J113" s="65">
        <v>3.73</v>
      </c>
      <c r="K113" s="65"/>
      <c r="L113" s="65"/>
      <c r="M113" s="74"/>
    </row>
    <row r="114" s="1" customFormat="1" ht="15" spans="2:13">
      <c r="B114" s="50">
        <v>40</v>
      </c>
      <c r="C114" s="53" t="s">
        <v>91</v>
      </c>
      <c r="D114" s="52">
        <v>1</v>
      </c>
      <c r="E114" s="59" t="s">
        <v>156</v>
      </c>
      <c r="F114" s="52" t="s">
        <v>93</v>
      </c>
      <c r="G114" s="55">
        <v>2.98</v>
      </c>
      <c r="H114" s="56">
        <f t="shared" si="12"/>
        <v>2.7714</v>
      </c>
      <c r="I114" s="75">
        <f t="shared" si="13"/>
        <v>1574.65909090909</v>
      </c>
      <c r="J114" s="65">
        <v>3.73</v>
      </c>
      <c r="K114" s="65"/>
      <c r="L114" s="65"/>
      <c r="M114" s="74"/>
    </row>
    <row r="115" s="1" customFormat="1" ht="15" spans="2:13">
      <c r="B115" s="50">
        <v>41</v>
      </c>
      <c r="C115" s="53" t="s">
        <v>91</v>
      </c>
      <c r="D115" s="52">
        <v>1</v>
      </c>
      <c r="E115" s="59" t="s">
        <v>157</v>
      </c>
      <c r="F115" s="52" t="s">
        <v>93</v>
      </c>
      <c r="G115" s="55">
        <v>2.98</v>
      </c>
      <c r="H115" s="56">
        <f t="shared" si="12"/>
        <v>2.7714</v>
      </c>
      <c r="I115" s="75">
        <f t="shared" si="13"/>
        <v>1574.65909090909</v>
      </c>
      <c r="J115" s="65">
        <v>3.73</v>
      </c>
      <c r="K115" s="65"/>
      <c r="L115" s="65"/>
      <c r="M115" s="74"/>
    </row>
    <row r="116" s="1" customFormat="1" ht="15" spans="2:13">
      <c r="B116" s="50">
        <v>42</v>
      </c>
      <c r="C116" s="53" t="s">
        <v>91</v>
      </c>
      <c r="D116" s="52">
        <v>1</v>
      </c>
      <c r="E116" s="59" t="s">
        <v>158</v>
      </c>
      <c r="F116" s="52" t="s">
        <v>93</v>
      </c>
      <c r="G116" s="55">
        <v>2.98</v>
      </c>
      <c r="H116" s="56">
        <f t="shared" si="12"/>
        <v>2.7714</v>
      </c>
      <c r="I116" s="75">
        <f t="shared" si="13"/>
        <v>1574.65909090909</v>
      </c>
      <c r="J116" s="65">
        <v>3.73</v>
      </c>
      <c r="K116" s="65"/>
      <c r="L116" s="65"/>
      <c r="M116" s="74"/>
    </row>
    <row r="117" s="1" customFormat="1" ht="15" spans="2:13">
      <c r="B117" s="50">
        <v>43</v>
      </c>
      <c r="C117" s="53" t="s">
        <v>91</v>
      </c>
      <c r="D117" s="52">
        <v>1</v>
      </c>
      <c r="E117" s="59" t="s">
        <v>159</v>
      </c>
      <c r="F117" s="52" t="s">
        <v>93</v>
      </c>
      <c r="G117" s="55">
        <v>2.98</v>
      </c>
      <c r="H117" s="56">
        <f t="shared" si="12"/>
        <v>2.7714</v>
      </c>
      <c r="I117" s="75">
        <f t="shared" si="13"/>
        <v>1574.65909090909</v>
      </c>
      <c r="J117" s="65">
        <v>3.73</v>
      </c>
      <c r="K117" s="65"/>
      <c r="L117" s="65"/>
      <c r="M117" s="74"/>
    </row>
    <row r="118" s="1" customFormat="1" ht="15" spans="2:13">
      <c r="B118" s="50">
        <v>44</v>
      </c>
      <c r="C118" s="53" t="s">
        <v>91</v>
      </c>
      <c r="D118" s="52">
        <v>1</v>
      </c>
      <c r="E118" s="59" t="s">
        <v>160</v>
      </c>
      <c r="F118" s="52" t="s">
        <v>93</v>
      </c>
      <c r="G118" s="55">
        <v>2.98</v>
      </c>
      <c r="H118" s="56">
        <f t="shared" si="12"/>
        <v>2.7714</v>
      </c>
      <c r="I118" s="75">
        <f t="shared" si="13"/>
        <v>1574.65909090909</v>
      </c>
      <c r="J118" s="65">
        <v>3.73</v>
      </c>
      <c r="K118" s="65"/>
      <c r="L118" s="65"/>
      <c r="M118" s="74"/>
    </row>
    <row r="119" s="1" customFormat="1" ht="30" spans="2:14">
      <c r="B119" s="50">
        <v>45</v>
      </c>
      <c r="C119" s="68" t="s">
        <v>161</v>
      </c>
      <c r="D119" s="52">
        <v>1</v>
      </c>
      <c r="E119" s="54" t="s">
        <v>162</v>
      </c>
      <c r="F119" s="56" t="s">
        <v>163</v>
      </c>
      <c r="G119" s="55">
        <v>7.15</v>
      </c>
      <c r="H119" s="56">
        <f t="shared" ref="H119:H120" si="14">G119*0.93</f>
        <v>6.6495</v>
      </c>
      <c r="I119" s="75">
        <f t="shared" si="13"/>
        <v>3778.125</v>
      </c>
      <c r="J119" s="52">
        <v>29.88</v>
      </c>
      <c r="K119" s="59" t="s">
        <v>164</v>
      </c>
      <c r="L119" s="59" t="s">
        <v>165</v>
      </c>
      <c r="M119" s="74"/>
      <c r="N119" s="76"/>
    </row>
    <row r="120" s="1" customFormat="1" ht="30" spans="2:13">
      <c r="B120" s="50">
        <v>46</v>
      </c>
      <c r="C120" s="68" t="s">
        <v>161</v>
      </c>
      <c r="D120" s="52">
        <v>1</v>
      </c>
      <c r="E120" s="54" t="s">
        <v>162</v>
      </c>
      <c r="F120" s="56" t="s">
        <v>163</v>
      </c>
      <c r="G120" s="55">
        <v>7.19</v>
      </c>
      <c r="H120" s="56">
        <f t="shared" si="14"/>
        <v>6.6867</v>
      </c>
      <c r="I120" s="75">
        <f t="shared" ref="I120" si="15">H120*100000/176</f>
        <v>3799.26136363636</v>
      </c>
      <c r="J120" s="52">
        <v>29.88</v>
      </c>
      <c r="K120" s="59" t="s">
        <v>166</v>
      </c>
      <c r="L120" s="59" t="s">
        <v>167</v>
      </c>
      <c r="M120" s="74"/>
    </row>
    <row r="121" s="1" customFormat="1" ht="15.75" spans="2:13">
      <c r="B121" s="50">
        <v>47</v>
      </c>
      <c r="C121" s="68" t="s">
        <v>161</v>
      </c>
      <c r="D121" s="65"/>
      <c r="E121" s="65" t="s">
        <v>168</v>
      </c>
      <c r="F121" s="56" t="s">
        <v>163</v>
      </c>
      <c r="G121" s="55">
        <v>7.19</v>
      </c>
      <c r="H121" s="56">
        <f t="shared" ref="H121" si="16">G121*0.93</f>
        <v>6.6867</v>
      </c>
      <c r="I121" s="75">
        <f t="shared" ref="I121" si="17">H121*100000/176</f>
        <v>3799.26136363636</v>
      </c>
      <c r="J121" s="52">
        <v>29.88</v>
      </c>
      <c r="K121" s="65"/>
      <c r="L121" s="65"/>
      <c r="M121" s="74"/>
    </row>
    <row r="122" s="1" customFormat="1" ht="15.75" spans="2:13">
      <c r="B122" s="50">
        <v>48</v>
      </c>
      <c r="C122" s="68" t="s">
        <v>161</v>
      </c>
      <c r="D122" s="65"/>
      <c r="E122" s="65" t="s">
        <v>169</v>
      </c>
      <c r="F122" s="56" t="s">
        <v>163</v>
      </c>
      <c r="G122" s="55">
        <v>7.19</v>
      </c>
      <c r="H122" s="56">
        <f t="shared" ref="H122" si="18">G122*0.93</f>
        <v>6.6867</v>
      </c>
      <c r="I122" s="75">
        <f t="shared" ref="I122" si="19">H122*100000/176</f>
        <v>3799.26136363636</v>
      </c>
      <c r="J122" s="52">
        <v>29.88</v>
      </c>
      <c r="K122" s="65"/>
      <c r="L122" s="65"/>
      <c r="M122" s="74"/>
    </row>
    <row r="123" s="1" customFormat="1" ht="30" spans="2:13">
      <c r="B123" s="50">
        <v>49</v>
      </c>
      <c r="C123" s="59" t="s">
        <v>170</v>
      </c>
      <c r="D123" s="65">
        <v>1</v>
      </c>
      <c r="E123" s="52" t="s">
        <v>171</v>
      </c>
      <c r="F123" s="69" t="s">
        <v>172</v>
      </c>
      <c r="G123" s="59">
        <v>2.08</v>
      </c>
      <c r="H123" s="65">
        <v>2</v>
      </c>
      <c r="I123" s="59">
        <v>1050</v>
      </c>
      <c r="J123" s="65"/>
      <c r="K123" s="65"/>
      <c r="L123" s="65"/>
      <c r="M123" s="65"/>
    </row>
    <row r="124" s="1" customFormat="1" ht="15" spans="2:13">
      <c r="B124" s="50">
        <v>50</v>
      </c>
      <c r="C124" s="59" t="s">
        <v>173</v>
      </c>
      <c r="D124" s="65">
        <v>1</v>
      </c>
      <c r="E124" s="65" t="s">
        <v>169</v>
      </c>
      <c r="F124" s="69" t="s">
        <v>174</v>
      </c>
      <c r="G124" s="70">
        <v>6</v>
      </c>
      <c r="H124" s="70">
        <v>2.5</v>
      </c>
      <c r="I124" s="70">
        <v>1295</v>
      </c>
      <c r="J124" s="65"/>
      <c r="K124" s="65"/>
      <c r="L124" s="65"/>
      <c r="M124" s="65"/>
    </row>
    <row r="125" s="1" customFormat="1" ht="15" spans="2:13">
      <c r="B125" s="50">
        <v>51</v>
      </c>
      <c r="C125" s="64" t="s">
        <v>175</v>
      </c>
      <c r="D125" s="65">
        <v>1</v>
      </c>
      <c r="E125" s="65" t="s">
        <v>169</v>
      </c>
      <c r="F125" s="67" t="s">
        <v>176</v>
      </c>
      <c r="G125" s="70">
        <v>6</v>
      </c>
      <c r="H125" s="70">
        <v>2.5</v>
      </c>
      <c r="I125" s="70">
        <v>1295</v>
      </c>
      <c r="J125" s="65"/>
      <c r="K125" s="65"/>
      <c r="L125" s="65"/>
      <c r="M125" s="65"/>
    </row>
    <row r="126" s="1" customFormat="1" ht="15" spans="2:13">
      <c r="B126" s="50">
        <v>52</v>
      </c>
      <c r="C126" s="59" t="s">
        <v>173</v>
      </c>
      <c r="D126" s="65">
        <v>1</v>
      </c>
      <c r="E126" s="65" t="s">
        <v>169</v>
      </c>
      <c r="F126" s="67" t="s">
        <v>176</v>
      </c>
      <c r="G126" s="70">
        <v>6</v>
      </c>
      <c r="H126" s="70">
        <v>2.5</v>
      </c>
      <c r="I126" s="70">
        <v>1295</v>
      </c>
      <c r="J126" s="65"/>
      <c r="K126" s="65"/>
      <c r="L126" s="65"/>
      <c r="M126" s="65"/>
    </row>
    <row r="127" s="1" customFormat="1" ht="15" spans="2:13">
      <c r="B127" s="50">
        <v>53</v>
      </c>
      <c r="C127" s="59" t="s">
        <v>173</v>
      </c>
      <c r="D127" s="65">
        <v>2</v>
      </c>
      <c r="E127" s="65" t="s">
        <v>169</v>
      </c>
      <c r="F127" s="67" t="s">
        <v>176</v>
      </c>
      <c r="G127" s="70">
        <v>6</v>
      </c>
      <c r="H127" s="70">
        <v>2.5</v>
      </c>
      <c r="I127" s="70">
        <v>1295</v>
      </c>
      <c r="J127" s="65"/>
      <c r="K127" s="65"/>
      <c r="L127" s="65"/>
      <c r="M127" s="65"/>
    </row>
    <row r="128" s="1" customFormat="1" ht="15" spans="2:13">
      <c r="B128" s="50">
        <v>54</v>
      </c>
      <c r="C128" s="59" t="s">
        <v>173</v>
      </c>
      <c r="D128" s="65">
        <v>1</v>
      </c>
      <c r="E128" s="65" t="s">
        <v>169</v>
      </c>
      <c r="F128" s="67" t="s">
        <v>176</v>
      </c>
      <c r="G128" s="70">
        <v>6</v>
      </c>
      <c r="H128" s="70">
        <v>2.5</v>
      </c>
      <c r="I128" s="70">
        <v>1295</v>
      </c>
      <c r="J128" s="65"/>
      <c r="K128" s="65"/>
      <c r="L128" s="65"/>
      <c r="M128" s="65"/>
    </row>
    <row r="129" s="1" customFormat="1" ht="15" spans="2:13">
      <c r="B129" s="50">
        <v>55</v>
      </c>
      <c r="C129" s="59" t="s">
        <v>173</v>
      </c>
      <c r="D129" s="65">
        <v>1</v>
      </c>
      <c r="E129" s="65" t="s">
        <v>169</v>
      </c>
      <c r="F129" s="67" t="s">
        <v>176</v>
      </c>
      <c r="G129" s="70">
        <v>6</v>
      </c>
      <c r="H129" s="70">
        <v>2.5</v>
      </c>
      <c r="I129" s="70">
        <v>1295</v>
      </c>
      <c r="J129" s="65"/>
      <c r="K129" s="65"/>
      <c r="L129" s="65"/>
      <c r="M129" s="65"/>
    </row>
    <row r="130" s="1" customFormat="1" ht="15" spans="2:13">
      <c r="B130" s="50">
        <v>56</v>
      </c>
      <c r="C130" s="64" t="s">
        <v>177</v>
      </c>
      <c r="D130" s="65">
        <v>3</v>
      </c>
      <c r="E130" s="65" t="s">
        <v>169</v>
      </c>
      <c r="F130" s="67" t="s">
        <v>178</v>
      </c>
      <c r="G130" s="64">
        <v>0.27</v>
      </c>
      <c r="H130" s="65">
        <v>0.03</v>
      </c>
      <c r="I130" s="64">
        <v>15</v>
      </c>
      <c r="J130" s="65"/>
      <c r="K130" s="65"/>
      <c r="L130" s="65"/>
      <c r="M130" s="65"/>
    </row>
    <row r="131" s="1" customFormat="1" ht="15" spans="2:13">
      <c r="B131" s="50">
        <v>57</v>
      </c>
      <c r="C131" s="64" t="s">
        <v>177</v>
      </c>
      <c r="D131" s="65">
        <v>12</v>
      </c>
      <c r="E131" s="65" t="s">
        <v>169</v>
      </c>
      <c r="F131" s="67" t="s">
        <v>178</v>
      </c>
      <c r="G131" s="64">
        <v>1.08</v>
      </c>
      <c r="H131" s="65">
        <v>0.113</v>
      </c>
      <c r="I131" s="64">
        <v>60</v>
      </c>
      <c r="J131" s="65"/>
      <c r="K131" s="65"/>
      <c r="L131" s="65"/>
      <c r="M131" s="65"/>
    </row>
    <row r="132" s="1" customFormat="1" ht="15" spans="2:13">
      <c r="B132" s="50">
        <v>58</v>
      </c>
      <c r="C132" s="64" t="s">
        <v>177</v>
      </c>
      <c r="D132" s="65">
        <v>13</v>
      </c>
      <c r="E132" s="65" t="s">
        <v>169</v>
      </c>
      <c r="F132" s="67" t="s">
        <v>179</v>
      </c>
      <c r="G132" s="64">
        <v>1.08</v>
      </c>
      <c r="H132" s="65">
        <v>0.113</v>
      </c>
      <c r="I132" s="64">
        <v>60</v>
      </c>
      <c r="J132" s="65"/>
      <c r="K132" s="65"/>
      <c r="L132" s="65"/>
      <c r="M132" s="65"/>
    </row>
    <row r="133" s="1" customFormat="1" ht="15" spans="2:13">
      <c r="B133" s="50">
        <v>59</v>
      </c>
      <c r="C133" s="64" t="s">
        <v>180</v>
      </c>
      <c r="D133" s="65">
        <v>4</v>
      </c>
      <c r="E133" s="65" t="s">
        <v>169</v>
      </c>
      <c r="F133" s="67" t="s">
        <v>179</v>
      </c>
      <c r="G133" s="78">
        <v>0.166</v>
      </c>
      <c r="H133" s="78">
        <v>0.0984</v>
      </c>
      <c r="I133" s="78">
        <v>51</v>
      </c>
      <c r="J133" s="65"/>
      <c r="K133" s="65"/>
      <c r="L133" s="65"/>
      <c r="M133" s="65"/>
    </row>
    <row r="134" s="1" customFormat="1" ht="15" spans="2:13">
      <c r="B134" s="50">
        <v>60</v>
      </c>
      <c r="C134" s="64" t="s">
        <v>180</v>
      </c>
      <c r="D134" s="65">
        <v>5</v>
      </c>
      <c r="E134" s="65" t="s">
        <v>169</v>
      </c>
      <c r="F134" s="67" t="s">
        <v>181</v>
      </c>
      <c r="G134" s="78">
        <v>0.166</v>
      </c>
      <c r="H134" s="78">
        <v>0.0984</v>
      </c>
      <c r="I134" s="78">
        <v>51</v>
      </c>
      <c r="J134" s="65"/>
      <c r="K134" s="65"/>
      <c r="L134" s="65"/>
      <c r="M134" s="65"/>
    </row>
    <row r="135" s="1" customFormat="1" ht="15" spans="2:13">
      <c r="B135" s="50">
        <v>61</v>
      </c>
      <c r="C135" s="64" t="s">
        <v>180</v>
      </c>
      <c r="D135" s="65">
        <v>2</v>
      </c>
      <c r="E135" s="65" t="s">
        <v>169</v>
      </c>
      <c r="F135" s="67" t="s">
        <v>182</v>
      </c>
      <c r="G135" s="78">
        <v>0.166</v>
      </c>
      <c r="H135" s="78">
        <v>0.0984</v>
      </c>
      <c r="I135" s="78">
        <v>51</v>
      </c>
      <c r="J135" s="65"/>
      <c r="K135" s="65"/>
      <c r="L135" s="65"/>
      <c r="M135" s="65"/>
    </row>
    <row r="136" s="1" customFormat="1" ht="15" spans="2:13">
      <c r="B136" s="50">
        <v>62</v>
      </c>
      <c r="C136" s="64" t="s">
        <v>180</v>
      </c>
      <c r="D136" s="65">
        <v>2</v>
      </c>
      <c r="E136" s="65" t="s">
        <v>169</v>
      </c>
      <c r="F136" s="67" t="s">
        <v>181</v>
      </c>
      <c r="G136" s="78">
        <v>0.166</v>
      </c>
      <c r="H136" s="78">
        <v>0.0984</v>
      </c>
      <c r="I136" s="78">
        <v>51</v>
      </c>
      <c r="J136" s="65"/>
      <c r="K136" s="65"/>
      <c r="L136" s="65"/>
      <c r="M136" s="65"/>
    </row>
    <row r="137" s="1" customFormat="1" ht="15" spans="2:13">
      <c r="B137" s="50">
        <v>63</v>
      </c>
      <c r="C137" s="64" t="s">
        <v>183</v>
      </c>
      <c r="D137" s="65">
        <v>8</v>
      </c>
      <c r="E137" s="65" t="s">
        <v>169</v>
      </c>
      <c r="F137" s="67" t="s">
        <v>179</v>
      </c>
      <c r="G137" s="78">
        <v>0.1514</v>
      </c>
      <c r="H137" s="78">
        <v>0.1312</v>
      </c>
      <c r="I137" s="78">
        <v>68</v>
      </c>
      <c r="J137" s="65"/>
      <c r="K137" s="65"/>
      <c r="L137" s="65"/>
      <c r="M137" s="65"/>
    </row>
    <row r="138" s="1" customFormat="1" ht="15" spans="2:13">
      <c r="B138" s="50">
        <v>64</v>
      </c>
      <c r="C138" s="64" t="s">
        <v>183</v>
      </c>
      <c r="D138" s="65">
        <v>14</v>
      </c>
      <c r="E138" s="65" t="s">
        <v>169</v>
      </c>
      <c r="F138" s="67" t="s">
        <v>184</v>
      </c>
      <c r="G138" s="70">
        <v>6</v>
      </c>
      <c r="H138" s="70">
        <v>2.5</v>
      </c>
      <c r="I138" s="70">
        <v>1295</v>
      </c>
      <c r="J138" s="65"/>
      <c r="K138" s="65"/>
      <c r="L138" s="65"/>
      <c r="M138" s="65"/>
    </row>
    <row r="139" s="1" customFormat="1" ht="15" spans="2:13">
      <c r="B139" s="50">
        <v>65</v>
      </c>
      <c r="C139" s="64" t="s">
        <v>183</v>
      </c>
      <c r="D139" s="65">
        <v>10</v>
      </c>
      <c r="E139" s="65" t="s">
        <v>169</v>
      </c>
      <c r="F139" s="67" t="s">
        <v>185</v>
      </c>
      <c r="G139" s="78">
        <v>0.1514</v>
      </c>
      <c r="H139" s="78">
        <v>0.1312</v>
      </c>
      <c r="I139" s="78">
        <v>68</v>
      </c>
      <c r="J139" s="65"/>
      <c r="K139" s="65"/>
      <c r="L139" s="65"/>
      <c r="M139" s="65"/>
    </row>
    <row r="140" s="1" customFormat="1" ht="15" spans="2:13">
      <c r="B140" s="50">
        <v>66</v>
      </c>
      <c r="C140" s="64" t="s">
        <v>183</v>
      </c>
      <c r="D140" s="65">
        <v>10</v>
      </c>
      <c r="E140" s="65" t="s">
        <v>169</v>
      </c>
      <c r="F140" s="67" t="s">
        <v>179</v>
      </c>
      <c r="G140" s="78">
        <v>0.1514</v>
      </c>
      <c r="H140" s="78">
        <v>0.1312</v>
      </c>
      <c r="I140" s="78">
        <v>68</v>
      </c>
      <c r="J140" s="65"/>
      <c r="K140" s="65"/>
      <c r="L140" s="65"/>
      <c r="M140" s="65"/>
    </row>
    <row r="141" s="1" customFormat="1" ht="28.5" spans="2:13">
      <c r="B141" s="50">
        <v>67</v>
      </c>
      <c r="C141" s="79" t="s">
        <v>186</v>
      </c>
      <c r="D141" s="65"/>
      <c r="E141" s="80" t="s">
        <v>187</v>
      </c>
      <c r="F141" s="69"/>
      <c r="G141" s="59">
        <v>0</v>
      </c>
      <c r="H141" s="65"/>
      <c r="I141" s="59">
        <v>0</v>
      </c>
      <c r="J141" s="65"/>
      <c r="K141" s="65"/>
      <c r="L141" s="65"/>
      <c r="M141" s="65"/>
    </row>
    <row r="142" s="1" customFormat="1" ht="30" spans="2:14">
      <c r="B142" s="50">
        <v>68</v>
      </c>
      <c r="C142" s="79" t="s">
        <v>186</v>
      </c>
      <c r="D142" s="52">
        <v>1</v>
      </c>
      <c r="E142" s="54" t="s">
        <v>188</v>
      </c>
      <c r="F142" s="56" t="s">
        <v>189</v>
      </c>
      <c r="G142" s="55">
        <v>1.5</v>
      </c>
      <c r="H142" s="56">
        <f>G142*0.15</f>
        <v>0.225</v>
      </c>
      <c r="I142" s="75">
        <f>H142*100000/176</f>
        <v>127.840909090909</v>
      </c>
      <c r="J142" s="52"/>
      <c r="K142" s="59" t="s">
        <v>190</v>
      </c>
      <c r="L142" s="59" t="s">
        <v>191</v>
      </c>
      <c r="M142" s="74">
        <v>1</v>
      </c>
      <c r="N142" s="76"/>
    </row>
    <row r="143" s="1" customFormat="1" ht="30" spans="2:14">
      <c r="B143" s="50">
        <v>69</v>
      </c>
      <c r="C143" s="79" t="s">
        <v>186</v>
      </c>
      <c r="D143" s="52">
        <v>1</v>
      </c>
      <c r="E143" s="54" t="s">
        <v>192</v>
      </c>
      <c r="F143" s="56" t="s">
        <v>189</v>
      </c>
      <c r="G143" s="55">
        <v>1.5</v>
      </c>
      <c r="H143" s="56">
        <f>G143*0.15</f>
        <v>0.225</v>
      </c>
      <c r="I143" s="75">
        <f>H143*100000/176</f>
        <v>127.840909090909</v>
      </c>
      <c r="J143" s="52"/>
      <c r="K143" s="59" t="s">
        <v>193</v>
      </c>
      <c r="L143" s="59" t="s">
        <v>194</v>
      </c>
      <c r="M143" s="74">
        <v>1</v>
      </c>
      <c r="N143" s="76"/>
    </row>
    <row r="144" s="1" customFormat="1" ht="30" spans="2:14">
      <c r="B144" s="50">
        <v>70</v>
      </c>
      <c r="C144" s="79" t="s">
        <v>186</v>
      </c>
      <c r="D144" s="52">
        <v>1</v>
      </c>
      <c r="E144" s="54" t="s">
        <v>195</v>
      </c>
      <c r="F144" s="56" t="s">
        <v>189</v>
      </c>
      <c r="G144" s="55">
        <v>1.5</v>
      </c>
      <c r="H144" s="56">
        <f>G144*0.15</f>
        <v>0.225</v>
      </c>
      <c r="I144" s="75">
        <f>H144*100000/176</f>
        <v>127.840909090909</v>
      </c>
      <c r="J144" s="52"/>
      <c r="K144" s="59" t="s">
        <v>196</v>
      </c>
      <c r="L144" s="59" t="s">
        <v>197</v>
      </c>
      <c r="M144" s="74">
        <v>1</v>
      </c>
      <c r="N144" s="76"/>
    </row>
    <row r="145" s="1" customFormat="1" ht="15" spans="2:13">
      <c r="B145" s="50">
        <v>71</v>
      </c>
      <c r="C145" s="59" t="s">
        <v>198</v>
      </c>
      <c r="D145" s="65">
        <v>1</v>
      </c>
      <c r="E145" s="80" t="s">
        <v>199</v>
      </c>
      <c r="F145" s="69" t="s">
        <v>200</v>
      </c>
      <c r="G145" s="59">
        <v>0.5</v>
      </c>
      <c r="H145" s="65">
        <v>0.48</v>
      </c>
      <c r="I145" s="59">
        <v>260</v>
      </c>
      <c r="J145" s="69"/>
      <c r="K145" s="65"/>
      <c r="L145" s="65"/>
      <c r="M145" s="65"/>
    </row>
    <row r="146" s="2" customFormat="1" ht="15" spans="1:13">
      <c r="A146" s="1"/>
      <c r="B146" s="50">
        <v>72</v>
      </c>
      <c r="C146" s="59" t="s">
        <v>198</v>
      </c>
      <c r="D146" s="65">
        <v>1</v>
      </c>
      <c r="E146" s="65" t="s">
        <v>199</v>
      </c>
      <c r="F146" s="69" t="s">
        <v>200</v>
      </c>
      <c r="G146" s="81">
        <v>0.4807</v>
      </c>
      <c r="H146" s="65">
        <v>0.48</v>
      </c>
      <c r="I146" s="81">
        <v>253</v>
      </c>
      <c r="J146" s="65"/>
      <c r="K146" s="65"/>
      <c r="L146" s="65"/>
      <c r="M146" s="65"/>
    </row>
    <row r="147" s="1" customFormat="1" ht="15" spans="2:13">
      <c r="B147" s="50">
        <v>73</v>
      </c>
      <c r="C147" s="59" t="s">
        <v>198</v>
      </c>
      <c r="D147" s="65">
        <v>1</v>
      </c>
      <c r="E147" s="65" t="s">
        <v>201</v>
      </c>
      <c r="F147" s="69" t="s">
        <v>202</v>
      </c>
      <c r="G147" s="59">
        <v>0.45</v>
      </c>
      <c r="H147" s="65">
        <v>0.38</v>
      </c>
      <c r="I147" s="59">
        <v>200</v>
      </c>
      <c r="J147" s="65"/>
      <c r="K147" s="65"/>
      <c r="L147" s="65"/>
      <c r="M147" s="65"/>
    </row>
    <row r="148" s="1" customFormat="1" ht="15.75" spans="2:13">
      <c r="B148" s="50">
        <v>74</v>
      </c>
      <c r="C148" s="59" t="s">
        <v>198</v>
      </c>
      <c r="D148" s="65">
        <v>1</v>
      </c>
      <c r="E148" s="65" t="s">
        <v>201</v>
      </c>
      <c r="F148" s="69" t="s">
        <v>202</v>
      </c>
      <c r="G148" s="82">
        <v>0.3933</v>
      </c>
      <c r="H148" s="65"/>
      <c r="I148" s="82">
        <v>207</v>
      </c>
      <c r="J148" s="65"/>
      <c r="K148" s="65"/>
      <c r="L148" s="65"/>
      <c r="M148" s="65"/>
    </row>
    <row r="149" s="1" customFormat="1" ht="15" spans="2:14">
      <c r="B149" s="50">
        <v>75</v>
      </c>
      <c r="C149" s="53" t="s">
        <v>203</v>
      </c>
      <c r="D149" s="52">
        <v>1</v>
      </c>
      <c r="E149" s="54" t="s">
        <v>204</v>
      </c>
      <c r="F149" s="56">
        <v>0.9</v>
      </c>
      <c r="G149" s="55">
        <v>1.1</v>
      </c>
      <c r="H149" s="56">
        <f t="shared" ref="H149" si="20">G149*0.93</f>
        <v>1.023</v>
      </c>
      <c r="I149" s="75">
        <f t="shared" ref="I149" si="21">H149*100000/176</f>
        <v>581.25</v>
      </c>
      <c r="J149" s="52">
        <v>0.9</v>
      </c>
      <c r="K149" s="86" t="s">
        <v>205</v>
      </c>
      <c r="L149" s="86" t="s">
        <v>206</v>
      </c>
      <c r="M149" s="74">
        <v>1</v>
      </c>
      <c r="N149" s="76"/>
    </row>
    <row r="150" s="1" customFormat="1" ht="30" spans="2:14">
      <c r="B150" s="50">
        <v>76</v>
      </c>
      <c r="C150" s="53" t="s">
        <v>203</v>
      </c>
      <c r="D150" s="52">
        <v>1</v>
      </c>
      <c r="E150" s="54" t="s">
        <v>207</v>
      </c>
      <c r="F150" s="56">
        <v>0.9</v>
      </c>
      <c r="G150" s="55">
        <v>1.1</v>
      </c>
      <c r="H150" s="56">
        <f t="shared" ref="H150" si="22">G150*0.93</f>
        <v>1.023</v>
      </c>
      <c r="I150" s="75">
        <f t="shared" ref="I150:I177" si="23">H150*100000/176</f>
        <v>581.25</v>
      </c>
      <c r="J150" s="52">
        <v>0.9</v>
      </c>
      <c r="K150" s="86" t="s">
        <v>208</v>
      </c>
      <c r="L150" s="86" t="s">
        <v>209</v>
      </c>
      <c r="M150" s="74">
        <v>1</v>
      </c>
      <c r="N150" s="76"/>
    </row>
    <row r="151" s="1" customFormat="1" ht="28.5" spans="2:13">
      <c r="B151" s="50">
        <v>77</v>
      </c>
      <c r="C151" s="83" t="s">
        <v>203</v>
      </c>
      <c r="D151" s="52">
        <v>1</v>
      </c>
      <c r="E151" s="52" t="s">
        <v>210</v>
      </c>
      <c r="F151" s="69">
        <v>2.65</v>
      </c>
      <c r="G151" s="59">
        <v>1.6543</v>
      </c>
      <c r="H151" s="65">
        <v>1.49</v>
      </c>
      <c r="I151" s="59">
        <v>850</v>
      </c>
      <c r="J151" s="69">
        <v>2.65</v>
      </c>
      <c r="K151" s="65"/>
      <c r="L151" s="65"/>
      <c r="M151" s="65"/>
    </row>
    <row r="152" s="2" customFormat="1" ht="28.5" spans="1:13">
      <c r="A152" s="1"/>
      <c r="B152" s="50">
        <v>78</v>
      </c>
      <c r="C152" s="83" t="s">
        <v>203</v>
      </c>
      <c r="D152" s="52">
        <v>1</v>
      </c>
      <c r="E152" s="80" t="s">
        <v>211</v>
      </c>
      <c r="F152" s="69">
        <v>2.15</v>
      </c>
      <c r="G152" s="81">
        <v>1.6543</v>
      </c>
      <c r="H152" s="65">
        <v>1.49</v>
      </c>
      <c r="I152" s="81">
        <v>852</v>
      </c>
      <c r="J152" s="69">
        <v>2.15</v>
      </c>
      <c r="K152" s="65"/>
      <c r="L152" s="65"/>
      <c r="M152" s="65"/>
    </row>
    <row r="153" s="1" customFormat="1" ht="15" spans="2:13">
      <c r="B153" s="50">
        <v>79</v>
      </c>
      <c r="C153" s="83" t="s">
        <v>203</v>
      </c>
      <c r="D153" s="65">
        <v>1</v>
      </c>
      <c r="E153" s="52" t="s">
        <v>212</v>
      </c>
      <c r="F153" s="83">
        <v>0.89</v>
      </c>
      <c r="G153" s="83">
        <v>0.712</v>
      </c>
      <c r="H153" s="70">
        <f>G141*0.93</f>
        <v>0</v>
      </c>
      <c r="I153" s="87">
        <v>405</v>
      </c>
      <c r="J153" s="83">
        <v>0.89</v>
      </c>
      <c r="K153" s="65"/>
      <c r="L153" s="65"/>
      <c r="M153" s="65"/>
    </row>
    <row r="154" s="1" customFormat="1" ht="15" spans="2:13">
      <c r="B154" s="50">
        <v>80</v>
      </c>
      <c r="C154" s="83" t="s">
        <v>203</v>
      </c>
      <c r="D154" s="65">
        <v>1</v>
      </c>
      <c r="E154" s="52" t="s">
        <v>213</v>
      </c>
      <c r="F154" s="83">
        <v>0.66</v>
      </c>
      <c r="G154" s="83">
        <v>0.528</v>
      </c>
      <c r="H154" s="70">
        <f t="shared" ref="H154" si="24">G153*0.93</f>
        <v>0.66216</v>
      </c>
      <c r="I154" s="87">
        <v>300</v>
      </c>
      <c r="J154" s="83">
        <v>0.66</v>
      </c>
      <c r="K154" s="65"/>
      <c r="L154" s="65"/>
      <c r="M154" s="65"/>
    </row>
    <row r="155" s="1" customFormat="1" ht="15" spans="2:13">
      <c r="B155" s="50">
        <v>81</v>
      </c>
      <c r="C155" s="83" t="s">
        <v>203</v>
      </c>
      <c r="D155" s="65">
        <v>1</v>
      </c>
      <c r="E155" s="52" t="s">
        <v>214</v>
      </c>
      <c r="F155" s="84">
        <v>1.96</v>
      </c>
      <c r="G155" s="78">
        <v>1.3926</v>
      </c>
      <c r="H155" s="78">
        <v>1.2443</v>
      </c>
      <c r="I155" s="78">
        <v>686</v>
      </c>
      <c r="J155" s="84">
        <v>1.96</v>
      </c>
      <c r="K155" s="65"/>
      <c r="L155" s="65"/>
      <c r="M155" s="65"/>
    </row>
    <row r="156" s="1" customFormat="1" ht="15" spans="2:13">
      <c r="B156" s="50">
        <v>82</v>
      </c>
      <c r="C156" s="83" t="s">
        <v>203</v>
      </c>
      <c r="D156" s="65">
        <v>1</v>
      </c>
      <c r="E156" s="52" t="s">
        <v>215</v>
      </c>
      <c r="F156" s="83">
        <v>0.88</v>
      </c>
      <c r="G156" s="83">
        <v>0.704</v>
      </c>
      <c r="H156" s="70">
        <f t="shared" ref="H156" si="25">G155*0.93</f>
        <v>1.295118</v>
      </c>
      <c r="I156" s="87">
        <v>400</v>
      </c>
      <c r="J156" s="83">
        <v>0.88</v>
      </c>
      <c r="K156" s="65"/>
      <c r="L156" s="65"/>
      <c r="M156" s="65"/>
    </row>
    <row r="157" s="1" customFormat="1" ht="15" spans="2:13">
      <c r="B157" s="50">
        <v>83</v>
      </c>
      <c r="C157" s="83" t="s">
        <v>203</v>
      </c>
      <c r="D157" s="52">
        <v>1</v>
      </c>
      <c r="E157" s="52" t="s">
        <v>216</v>
      </c>
      <c r="F157" s="69">
        <v>1.36</v>
      </c>
      <c r="G157" s="59">
        <v>1.0948</v>
      </c>
      <c r="H157" s="65">
        <v>1.04</v>
      </c>
      <c r="I157" s="59">
        <v>550</v>
      </c>
      <c r="J157" s="69">
        <v>1.36</v>
      </c>
      <c r="K157" s="65"/>
      <c r="L157" s="65"/>
      <c r="M157" s="65"/>
    </row>
    <row r="158" s="1" customFormat="1" ht="15" spans="2:13">
      <c r="B158" s="50">
        <v>84</v>
      </c>
      <c r="C158" s="83" t="s">
        <v>203</v>
      </c>
      <c r="D158" s="52">
        <v>1</v>
      </c>
      <c r="E158" s="52" t="s">
        <v>217</v>
      </c>
      <c r="F158" s="69">
        <v>2.58</v>
      </c>
      <c r="G158" s="59">
        <v>1.8415</v>
      </c>
      <c r="H158" s="65">
        <v>1.81</v>
      </c>
      <c r="I158" s="59">
        <v>950</v>
      </c>
      <c r="J158" s="69">
        <v>2.58</v>
      </c>
      <c r="K158" s="65"/>
      <c r="L158" s="65"/>
      <c r="M158" s="65"/>
    </row>
    <row r="159" s="1" customFormat="1" ht="15" spans="2:13">
      <c r="B159" s="50">
        <v>85</v>
      </c>
      <c r="C159" s="83" t="s">
        <v>203</v>
      </c>
      <c r="D159" s="52">
        <v>1</v>
      </c>
      <c r="E159" s="52" t="s">
        <v>218</v>
      </c>
      <c r="F159" s="69">
        <v>1.02</v>
      </c>
      <c r="G159" s="59">
        <v>1.05</v>
      </c>
      <c r="H159" s="65">
        <v>1.03</v>
      </c>
      <c r="I159" s="59">
        <v>540</v>
      </c>
      <c r="J159" s="69">
        <v>1.02</v>
      </c>
      <c r="K159" s="65"/>
      <c r="L159" s="65"/>
      <c r="M159" s="65"/>
    </row>
    <row r="160" s="1" customFormat="1" ht="15" spans="2:13">
      <c r="B160" s="50">
        <v>86</v>
      </c>
      <c r="C160" s="83" t="s">
        <v>203</v>
      </c>
      <c r="D160" s="52">
        <v>1</v>
      </c>
      <c r="E160" s="52" t="s">
        <v>219</v>
      </c>
      <c r="F160" s="69">
        <v>1.32</v>
      </c>
      <c r="G160" s="59">
        <v>1.08</v>
      </c>
      <c r="H160" s="65">
        <v>1.045</v>
      </c>
      <c r="I160" s="59">
        <v>550</v>
      </c>
      <c r="J160" s="69">
        <v>1.32</v>
      </c>
      <c r="K160" s="65"/>
      <c r="L160" s="65"/>
      <c r="M160" s="65"/>
    </row>
    <row r="161" s="1" customFormat="1" ht="15" spans="2:13">
      <c r="B161" s="50">
        <v>87</v>
      </c>
      <c r="C161" s="83" t="s">
        <v>203</v>
      </c>
      <c r="D161" s="52">
        <v>1</v>
      </c>
      <c r="E161" s="80" t="s">
        <v>220</v>
      </c>
      <c r="F161" s="69">
        <v>1.025</v>
      </c>
      <c r="G161" s="59">
        <v>1.0194</v>
      </c>
      <c r="H161" s="65">
        <v>1.04</v>
      </c>
      <c r="I161" s="59">
        <v>550</v>
      </c>
      <c r="J161" s="69">
        <v>1.025</v>
      </c>
      <c r="K161" s="65"/>
      <c r="L161" s="65"/>
      <c r="M161" s="65"/>
    </row>
    <row r="162" s="1" customFormat="1" ht="15" spans="2:13">
      <c r="B162" s="50">
        <v>88</v>
      </c>
      <c r="C162" s="83" t="s">
        <v>203</v>
      </c>
      <c r="D162" s="52">
        <v>1</v>
      </c>
      <c r="E162" s="80" t="s">
        <v>221</v>
      </c>
      <c r="F162" s="69">
        <v>2.25</v>
      </c>
      <c r="G162" s="59">
        <v>1.7953</v>
      </c>
      <c r="H162" s="65">
        <v>1.04</v>
      </c>
      <c r="I162" s="59">
        <v>550</v>
      </c>
      <c r="J162" s="69">
        <v>2.25</v>
      </c>
      <c r="K162" s="65"/>
      <c r="L162" s="65"/>
      <c r="M162" s="65"/>
    </row>
    <row r="163" s="1" customFormat="1" ht="15.75" spans="2:13">
      <c r="B163" s="50">
        <v>89</v>
      </c>
      <c r="C163" s="83" t="s">
        <v>203</v>
      </c>
      <c r="D163" s="52">
        <v>1</v>
      </c>
      <c r="E163" s="65" t="s">
        <v>222</v>
      </c>
      <c r="F163" s="69">
        <v>2.95</v>
      </c>
      <c r="G163" s="82">
        <v>1.8415</v>
      </c>
      <c r="H163" s="65"/>
      <c r="I163" s="82">
        <v>948</v>
      </c>
      <c r="J163" s="69">
        <v>2.95</v>
      </c>
      <c r="K163" s="65"/>
      <c r="L163" s="65"/>
      <c r="M163" s="65"/>
    </row>
    <row r="164" s="1" customFormat="1" ht="15.75" spans="2:13">
      <c r="B164" s="50">
        <v>90</v>
      </c>
      <c r="C164" s="83" t="s">
        <v>203</v>
      </c>
      <c r="D164" s="52">
        <v>1</v>
      </c>
      <c r="E164" s="65" t="s">
        <v>218</v>
      </c>
      <c r="F164" s="69">
        <v>1.02</v>
      </c>
      <c r="G164" s="82">
        <v>1.007</v>
      </c>
      <c r="H164" s="65"/>
      <c r="I164" s="82">
        <v>530</v>
      </c>
      <c r="J164" s="69">
        <v>1.02</v>
      </c>
      <c r="K164" s="65"/>
      <c r="L164" s="65"/>
      <c r="M164" s="65"/>
    </row>
    <row r="165" s="1" customFormat="1" ht="15.75" spans="2:13">
      <c r="B165" s="50">
        <v>91</v>
      </c>
      <c r="C165" s="83" t="s">
        <v>203</v>
      </c>
      <c r="D165" s="52">
        <v>1</v>
      </c>
      <c r="E165" s="65" t="s">
        <v>219</v>
      </c>
      <c r="F165" s="69">
        <v>1.088</v>
      </c>
      <c r="G165" s="82">
        <v>1.0815</v>
      </c>
      <c r="H165" s="65"/>
      <c r="I165" s="82">
        <v>563</v>
      </c>
      <c r="J165" s="69">
        <v>1.088</v>
      </c>
      <c r="K165" s="65"/>
      <c r="L165" s="65"/>
      <c r="M165" s="65"/>
    </row>
    <row r="166" s="1" customFormat="1" ht="15.75" spans="2:13">
      <c r="B166" s="50">
        <v>92</v>
      </c>
      <c r="C166" s="83" t="s">
        <v>203</v>
      </c>
      <c r="D166" s="52">
        <v>1</v>
      </c>
      <c r="E166" s="65" t="s">
        <v>221</v>
      </c>
      <c r="F166" s="69">
        <v>2.74</v>
      </c>
      <c r="G166" s="82">
        <v>1.7953</v>
      </c>
      <c r="H166" s="65"/>
      <c r="I166" s="82">
        <v>920</v>
      </c>
      <c r="J166" s="69">
        <v>2.74</v>
      </c>
      <c r="K166" s="65"/>
      <c r="L166" s="65"/>
      <c r="M166" s="65"/>
    </row>
    <row r="167" s="1" customFormat="1" ht="15" spans="2:13">
      <c r="B167" s="50">
        <v>93</v>
      </c>
      <c r="C167" s="83" t="s">
        <v>203</v>
      </c>
      <c r="D167" s="65">
        <v>1</v>
      </c>
      <c r="E167" s="66" t="s">
        <v>169</v>
      </c>
      <c r="F167" s="84">
        <v>2.85</v>
      </c>
      <c r="G167" s="78">
        <v>2.9113</v>
      </c>
      <c r="H167" s="78">
        <v>2.4901</v>
      </c>
      <c r="I167" s="78">
        <v>1359</v>
      </c>
      <c r="J167" s="84">
        <v>2.85</v>
      </c>
      <c r="K167" s="65"/>
      <c r="L167" s="65"/>
      <c r="M167" s="65"/>
    </row>
    <row r="168" s="1" customFormat="1" ht="15" spans="2:13">
      <c r="B168" s="50">
        <v>94</v>
      </c>
      <c r="C168" s="83" t="s">
        <v>203</v>
      </c>
      <c r="D168" s="65">
        <v>1</v>
      </c>
      <c r="E168" s="52" t="s">
        <v>223</v>
      </c>
      <c r="F168" s="83">
        <v>0.89</v>
      </c>
      <c r="G168" s="83">
        <v>0.712</v>
      </c>
      <c r="H168" s="70">
        <f>G118*0.93</f>
        <v>2.7714</v>
      </c>
      <c r="I168" s="87">
        <v>405</v>
      </c>
      <c r="J168" s="83">
        <v>0.89</v>
      </c>
      <c r="K168" s="65"/>
      <c r="L168" s="65"/>
      <c r="M168" s="65"/>
    </row>
    <row r="169" s="1" customFormat="1" ht="15" spans="2:13">
      <c r="B169" s="50">
        <v>95</v>
      </c>
      <c r="C169" s="83" t="s">
        <v>203</v>
      </c>
      <c r="D169" s="65">
        <v>1</v>
      </c>
      <c r="E169" s="52" t="s">
        <v>224</v>
      </c>
      <c r="F169" s="83">
        <v>0.66</v>
      </c>
      <c r="G169" s="83">
        <v>0.528</v>
      </c>
      <c r="H169" s="70">
        <f t="shared" ref="H169" si="26">G168*0.93</f>
        <v>0.66216</v>
      </c>
      <c r="I169" s="87">
        <v>300</v>
      </c>
      <c r="J169" s="83">
        <v>0.66</v>
      </c>
      <c r="K169" s="65"/>
      <c r="L169" s="65"/>
      <c r="M169" s="65"/>
    </row>
    <row r="170" s="1" customFormat="1" ht="15" spans="2:13">
      <c r="B170" s="50">
        <v>96</v>
      </c>
      <c r="C170" s="83" t="s">
        <v>203</v>
      </c>
      <c r="D170" s="52">
        <v>1</v>
      </c>
      <c r="E170" s="52" t="s">
        <v>225</v>
      </c>
      <c r="F170" s="67">
        <v>2.95</v>
      </c>
      <c r="G170" s="64">
        <v>1.8709</v>
      </c>
      <c r="H170" s="65">
        <v>1.82</v>
      </c>
      <c r="I170" s="64">
        <v>940</v>
      </c>
      <c r="J170" s="67">
        <v>2.95</v>
      </c>
      <c r="K170" s="65"/>
      <c r="L170" s="65"/>
      <c r="M170" s="65"/>
    </row>
    <row r="171" s="1" customFormat="1" ht="30" spans="2:14">
      <c r="B171" s="50">
        <v>97</v>
      </c>
      <c r="C171" s="79" t="s">
        <v>226</v>
      </c>
      <c r="D171" s="52">
        <v>1</v>
      </c>
      <c r="E171" s="54" t="s">
        <v>227</v>
      </c>
      <c r="F171" s="56" t="s">
        <v>228</v>
      </c>
      <c r="G171" s="55">
        <v>0.54</v>
      </c>
      <c r="H171" s="56">
        <f t="shared" ref="H171:H177" si="27">G171*0.15</f>
        <v>0.081</v>
      </c>
      <c r="I171" s="75">
        <f t="shared" si="23"/>
        <v>46.0227272727273</v>
      </c>
      <c r="J171" s="52" t="s">
        <v>229</v>
      </c>
      <c r="K171" s="59" t="s">
        <v>230</v>
      </c>
      <c r="L171" s="59" t="s">
        <v>231</v>
      </c>
      <c r="M171" s="74">
        <v>1</v>
      </c>
      <c r="N171" s="76"/>
    </row>
    <row r="172" s="1" customFormat="1" ht="30" spans="2:14">
      <c r="B172" s="50">
        <v>98</v>
      </c>
      <c r="C172" s="79" t="s">
        <v>226</v>
      </c>
      <c r="D172" s="52">
        <v>1</v>
      </c>
      <c r="E172" s="54" t="s">
        <v>232</v>
      </c>
      <c r="F172" s="56" t="s">
        <v>228</v>
      </c>
      <c r="G172" s="55">
        <v>0.54</v>
      </c>
      <c r="H172" s="56">
        <f t="shared" si="27"/>
        <v>0.081</v>
      </c>
      <c r="I172" s="75">
        <f t="shared" si="23"/>
        <v>46.0227272727273</v>
      </c>
      <c r="J172" s="52" t="s">
        <v>229</v>
      </c>
      <c r="K172" s="59" t="s">
        <v>233</v>
      </c>
      <c r="L172" s="59" t="s">
        <v>234</v>
      </c>
      <c r="M172" s="74">
        <v>1</v>
      </c>
      <c r="N172" s="76"/>
    </row>
    <row r="173" s="1" customFormat="1" ht="30" spans="2:14">
      <c r="B173" s="50">
        <v>99</v>
      </c>
      <c r="C173" s="79" t="s">
        <v>226</v>
      </c>
      <c r="D173" s="52">
        <v>1</v>
      </c>
      <c r="E173" s="54" t="s">
        <v>235</v>
      </c>
      <c r="F173" s="56" t="s">
        <v>228</v>
      </c>
      <c r="G173" s="55">
        <v>0.54</v>
      </c>
      <c r="H173" s="56">
        <f t="shared" si="27"/>
        <v>0.081</v>
      </c>
      <c r="I173" s="75">
        <f t="shared" si="23"/>
        <v>46.0227272727273</v>
      </c>
      <c r="J173" s="52" t="s">
        <v>229</v>
      </c>
      <c r="K173" s="59" t="s">
        <v>236</v>
      </c>
      <c r="L173" s="59" t="s">
        <v>237</v>
      </c>
      <c r="M173" s="74">
        <v>1</v>
      </c>
      <c r="N173" s="76"/>
    </row>
    <row r="174" s="1" customFormat="1" ht="30" spans="2:14">
      <c r="B174" s="50">
        <v>100</v>
      </c>
      <c r="C174" s="79" t="s">
        <v>226</v>
      </c>
      <c r="D174" s="52">
        <v>1</v>
      </c>
      <c r="E174" s="54" t="s">
        <v>238</v>
      </c>
      <c r="F174" s="56" t="s">
        <v>228</v>
      </c>
      <c r="G174" s="55">
        <v>0.54</v>
      </c>
      <c r="H174" s="56">
        <f t="shared" si="27"/>
        <v>0.081</v>
      </c>
      <c r="I174" s="75">
        <f t="shared" si="23"/>
        <v>46.0227272727273</v>
      </c>
      <c r="J174" s="52" t="s">
        <v>229</v>
      </c>
      <c r="K174" s="59" t="s">
        <v>239</v>
      </c>
      <c r="L174" s="59" t="s">
        <v>240</v>
      </c>
      <c r="M174" s="74">
        <v>1</v>
      </c>
      <c r="N174" s="76"/>
    </row>
    <row r="175" s="1" customFormat="1" ht="30" spans="2:14">
      <c r="B175" s="50">
        <v>101</v>
      </c>
      <c r="C175" s="79" t="s">
        <v>241</v>
      </c>
      <c r="D175" s="52">
        <v>1</v>
      </c>
      <c r="E175" s="54" t="s">
        <v>242</v>
      </c>
      <c r="F175" s="56" t="s">
        <v>228</v>
      </c>
      <c r="G175" s="55">
        <v>0.52</v>
      </c>
      <c r="H175" s="56">
        <f t="shared" si="27"/>
        <v>0.078</v>
      </c>
      <c r="I175" s="75">
        <f t="shared" si="23"/>
        <v>44.3181818181818</v>
      </c>
      <c r="J175" s="52" t="s">
        <v>229</v>
      </c>
      <c r="K175" s="59" t="s">
        <v>243</v>
      </c>
      <c r="L175" s="59" t="s">
        <v>244</v>
      </c>
      <c r="M175" s="74">
        <v>1</v>
      </c>
      <c r="N175" s="76"/>
    </row>
    <row r="176" s="1" customFormat="1" ht="30" spans="2:14">
      <c r="B176" s="50">
        <v>102</v>
      </c>
      <c r="C176" s="79" t="s">
        <v>241</v>
      </c>
      <c r="D176" s="52">
        <v>1</v>
      </c>
      <c r="E176" s="54" t="s">
        <v>245</v>
      </c>
      <c r="F176" s="56" t="s">
        <v>228</v>
      </c>
      <c r="G176" s="55">
        <v>0.52</v>
      </c>
      <c r="H176" s="56">
        <f t="shared" si="27"/>
        <v>0.078</v>
      </c>
      <c r="I176" s="75">
        <f t="shared" si="23"/>
        <v>44.3181818181818</v>
      </c>
      <c r="J176" s="52" t="s">
        <v>229</v>
      </c>
      <c r="K176" s="59" t="s">
        <v>246</v>
      </c>
      <c r="L176" s="59" t="s">
        <v>247</v>
      </c>
      <c r="M176" s="74">
        <v>1</v>
      </c>
      <c r="N176" s="76"/>
    </row>
    <row r="177" s="1" customFormat="1" ht="30" spans="2:14">
      <c r="B177" s="50">
        <v>103</v>
      </c>
      <c r="C177" s="79" t="s">
        <v>248</v>
      </c>
      <c r="D177" s="52">
        <v>1</v>
      </c>
      <c r="E177" s="54" t="s">
        <v>249</v>
      </c>
      <c r="F177" s="56" t="s">
        <v>228</v>
      </c>
      <c r="G177" s="55">
        <v>0.51</v>
      </c>
      <c r="H177" s="56">
        <f t="shared" si="27"/>
        <v>0.0765</v>
      </c>
      <c r="I177" s="75">
        <f t="shared" si="23"/>
        <v>43.4659090909091</v>
      </c>
      <c r="J177" s="52" t="s">
        <v>229</v>
      </c>
      <c r="K177" s="59" t="s">
        <v>250</v>
      </c>
      <c r="L177" s="59" t="s">
        <v>251</v>
      </c>
      <c r="M177" s="74">
        <v>1</v>
      </c>
      <c r="N177" s="76"/>
    </row>
    <row r="178" s="1" customFormat="1" ht="15" spans="2:13">
      <c r="B178" s="50">
        <v>104</v>
      </c>
      <c r="C178" s="59" t="s">
        <v>252</v>
      </c>
      <c r="D178" s="65">
        <v>1</v>
      </c>
      <c r="E178" s="65" t="s">
        <v>253</v>
      </c>
      <c r="F178" s="69" t="s">
        <v>254</v>
      </c>
      <c r="G178" s="59">
        <v>0.11</v>
      </c>
      <c r="H178" s="65">
        <v>0.02</v>
      </c>
      <c r="I178" s="59">
        <v>11</v>
      </c>
      <c r="J178" s="65"/>
      <c r="K178" s="65"/>
      <c r="L178" s="65"/>
      <c r="M178" s="65"/>
    </row>
    <row r="179" s="1" customFormat="1" ht="30" spans="2:13">
      <c r="B179" s="50">
        <v>105</v>
      </c>
      <c r="C179" s="59" t="s">
        <v>255</v>
      </c>
      <c r="D179" s="65">
        <v>1</v>
      </c>
      <c r="E179" s="65" t="s">
        <v>253</v>
      </c>
      <c r="F179" s="69" t="s">
        <v>254</v>
      </c>
      <c r="G179" s="59">
        <v>0.11</v>
      </c>
      <c r="H179" s="65">
        <v>0.02</v>
      </c>
      <c r="I179" s="59">
        <v>11</v>
      </c>
      <c r="J179" s="65"/>
      <c r="K179" s="65"/>
      <c r="L179" s="65"/>
      <c r="M179" s="65"/>
    </row>
    <row r="180" ht="15" spans="6:6">
      <c r="F180" s="85"/>
    </row>
  </sheetData>
  <protectedRanges>
    <protectedRange sqref="C151" name="Range10_3_1_1_2"/>
    <protectedRange sqref="J153:J154 F153:F154" name="Range10_1_53_3"/>
    <protectedRange sqref="J156 F156" name="Range10_1_53_2_1"/>
    <protectedRange sqref="J168:J169 F168:F169" name="Range10_1_53_1_1"/>
  </protectedRanges>
  <autoFilter ref="A74:N179">
    <extLst/>
  </autoFilter>
  <mergeCells count="6">
    <mergeCell ref="B1:H1"/>
    <mergeCell ref="D3:J3"/>
    <mergeCell ref="D9:J9"/>
    <mergeCell ref="G16:J16"/>
    <mergeCell ref="B72:M72"/>
    <mergeCell ref="C73:M73"/>
  </mergeCells>
  <conditionalFormatting sqref="F153:F154 J156 J153:J154 F156 J168:J169 F168:F169">
    <cfRule type="expression" dxfId="0" priority="1">
      <formula>$P153=TRUE</formula>
    </cfRule>
  </conditionalFormatting>
  <dataValidations count="4">
    <dataValidation type="list" allowBlank="1" showInputMessage="1" showErrorMessage="1" sqref="C75:C106 C108:C118">
      <formula1>OFFSET($B$1,MATCH($J75,$A$2:$A$5,0),,,COUNTIF(OFFSET($B$1,MATCH($J75,$A$2:$A$5,0),,1,20),"?*"))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F156 J156 F153:F154 F168:F169 J153:J154 J168:J169" errorStyle="warning">
      <formula1>#REF!=TRUE</formula1>
    </dataValidation>
    <dataValidation type="list" allowBlank="1" showInputMessage="1" showErrorMessage="1" sqref="C149:C150">
      <formula1>OFFSET($B$1,MATCH($I149,$A$2:$A$5,0),,,COUNTIF(OFFSET($B$1,MATCH($I149,$A$2:$A$5,0),,1,20),"?*"))</formula1>
    </dataValidation>
    <dataValidation type="list" allowBlank="1" showInputMessage="1" showErrorMessage="1" sqref="C151:C170">
      <formula1>OFFSET(#REF!,MATCH($K151,$A$1:$A$66,0),,,COUNTIF(OFFSET(#REF!,MATCH($K151,$A$1:$A$66,0),,1,20),"?*"))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Taraighotiya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CG-DTE</cp:lastModifiedBy>
  <dcterms:created xsi:type="dcterms:W3CDTF">2020-04-15T08:21:00Z</dcterms:created>
  <dcterms:modified xsi:type="dcterms:W3CDTF">2022-01-09T12:25:25Z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F3915BD3F76C4837B142017A14E4E7E4</vt:lpwstr>
  </property>
  <property fmtid="{D5CDD505-2E9C-101B-9397-08002B2CF9AE}" pid="3" name="KSOProductBuildVer">
    <vt:lpwstr>1033-11.2.0.10443</vt:lpwstr>
  </property>
</Properties>
</file>