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15" activeTab="0"/>
  </bookViews>
  <sheets>
    <sheet name="Taraighotiya" sheetId="1" r:id="rId1"/>
  </sheets>
  <definedNames>
    <definedName name="_xlnm._FilterDatabase" localSheetId="0" hidden="1">'Taraighotiya'!$B$74:$O$240</definedName>
  </definedNames>
  <calcPr calcId="144525"/>
</workbook>
</file>

<file path=xl/sharedStrings.xml><?xml version="1.0" encoding="utf-8"?>
<sst xmlns="http://schemas.openxmlformats.org/spreadsheetml/2006/main" count="558" uniqueCount="336">
  <si>
    <t>e DPR of Parbheli GP, Kanker, Chhattisgarh</t>
  </si>
  <si>
    <t xml:space="preserve">A </t>
  </si>
  <si>
    <t>Back ground profile</t>
  </si>
  <si>
    <t>Micro Watershed code</t>
  </si>
  <si>
    <t>District</t>
  </si>
  <si>
    <t>Kanker</t>
  </si>
  <si>
    <t xml:space="preserve">Block </t>
  </si>
  <si>
    <t>Durgukondal</t>
  </si>
  <si>
    <t>Gram Panchayat</t>
  </si>
  <si>
    <t>Parbheli</t>
  </si>
  <si>
    <t>Villages Covered</t>
  </si>
  <si>
    <t>Parbheli , Shitalpur , Bhelvapani , Gumadi</t>
  </si>
  <si>
    <t>B</t>
  </si>
  <si>
    <t>PHYSIOGRAPHIC PROFILE</t>
  </si>
  <si>
    <t>Total Area (Ha)</t>
  </si>
  <si>
    <t>Rainfall (mm)</t>
  </si>
  <si>
    <t>Soil type</t>
  </si>
  <si>
    <t>Sandy loam, clay</t>
  </si>
  <si>
    <t xml:space="preserve">Average Slope </t>
  </si>
  <si>
    <t>0-10%</t>
  </si>
  <si>
    <t>Details of Tributaries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</si>
  <si>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</si>
  <si>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</si>
  <si>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</si>
  <si>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</si>
  <si>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</si>
  <si>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</si>
  <si>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</si>
  <si>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</si>
  <si>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</si>
  <si>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</si>
  <si>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</si>
  <si>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</si>
  <si>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</si>
  <si>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</si>
  <si>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</si>
  <si>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</si>
  <si>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</si>
  <si>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</si>
  <si>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</si>
  <si>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</si>
  <si>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</si>
  <si>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</si>
  <si>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</si>
  <si>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</si>
  <si>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</si>
  <si>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</si>
  <si>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</si>
  <si>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</si>
  <si>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</si>
  <si>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</si>
  <si>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</si>
  <si>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</si>
  <si>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20 nos</t>
  </si>
  <si>
    <t>19.68 Ham</t>
  </si>
  <si>
    <t>Borewells</t>
  </si>
  <si>
    <t>15 nos</t>
  </si>
  <si>
    <t xml:space="preserve">Open wells </t>
  </si>
  <si>
    <t>0 nos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</si>
  <si>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</si>
  <si>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</si>
  <si>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</si>
  <si>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</si>
  <si>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</si>
  <si>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</si>
  <si>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</si>
  <si>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</si>
  <si>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</si>
  <si>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</si>
  <si>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</si>
  <si>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</si>
  <si>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</si>
  <si>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</si>
  <si>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</si>
  <si>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</si>
  <si>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</si>
  <si>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O;fdrxr dk;Z</t>
  </si>
  <si>
    <t>K</t>
  </si>
  <si>
    <t>ACTIVITY PROPOSED</t>
  </si>
  <si>
    <t>Sr No.</t>
  </si>
  <si>
    <t>Type of intervention</t>
  </si>
  <si>
    <t>No.</t>
  </si>
  <si>
    <t>Name of beneficiary</t>
  </si>
  <si>
    <t>Dimension</t>
  </si>
  <si>
    <t>Estimated cost (lakh)</t>
  </si>
  <si>
    <t>Estimated labour cost in lakh</t>
  </si>
  <si>
    <t>Persondays Projected</t>
  </si>
  <si>
    <t>Lat.</t>
  </si>
  <si>
    <t>Long.</t>
  </si>
  <si>
    <t>Treated area</t>
  </si>
  <si>
    <t>Targeted HH</t>
  </si>
  <si>
    <t>Brushwood</t>
  </si>
  <si>
    <t xml:space="preserve"> 'kkldh;</t>
  </si>
  <si>
    <t>5m</t>
  </si>
  <si>
    <t>N20.306800</t>
  </si>
  <si>
    <t>E80.867586</t>
  </si>
  <si>
    <t>Check Dam</t>
  </si>
  <si>
    <t>N20.300134</t>
  </si>
  <si>
    <t>E80.861542</t>
  </si>
  <si>
    <t xml:space="preserve">jhagru /sada </t>
  </si>
  <si>
    <t>15 M</t>
  </si>
  <si>
    <t>itwaru/shriram</t>
  </si>
  <si>
    <t>12 M</t>
  </si>
  <si>
    <t>itwaruram/shriram</t>
  </si>
  <si>
    <t>CPT</t>
  </si>
  <si>
    <t>Govt.</t>
  </si>
  <si>
    <t xml:space="preserve">495 M </t>
  </si>
  <si>
    <t>300m</t>
  </si>
  <si>
    <t>500m</t>
  </si>
  <si>
    <t>CPT 500</t>
  </si>
  <si>
    <t>Farm Pond</t>
  </si>
  <si>
    <t>/kuflag@?kqjgkjke</t>
  </si>
  <si>
    <t>30x30x3</t>
  </si>
  <si>
    <t>N20.30012</t>
  </si>
  <si>
    <t>E80.861136</t>
  </si>
  <si>
    <t xml:space="preserve"> /kuflag@?kqjgkjke</t>
  </si>
  <si>
    <t>esgRrj@dp:jke</t>
  </si>
  <si>
    <t>N20.296305</t>
  </si>
  <si>
    <t>E80.86838</t>
  </si>
  <si>
    <t>lqjtksckbZ@fclukFk</t>
  </si>
  <si>
    <t>N20.296276</t>
  </si>
  <si>
    <t>E80.868359</t>
  </si>
  <si>
    <t>Individual</t>
  </si>
  <si>
    <t xml:space="preserve">MEHTTAR/ KACHRU RAM
</t>
  </si>
  <si>
    <t xml:space="preserve"> RAMLAL / MANGLU </t>
  </si>
  <si>
    <t xml:space="preserve"> BAISHAKHU/BISHNATH</t>
  </si>
  <si>
    <t xml:space="preserve">DHANESH / GUHA RAM </t>
  </si>
  <si>
    <t>dhaneshram/guharam</t>
  </si>
  <si>
    <t>RAMNATH/AMRURAM</t>
  </si>
  <si>
    <t xml:space="preserve">ARJUN/ GEETA BAI </t>
  </si>
  <si>
    <t xml:space="preserve">MANNU RAM/ BAHADUR </t>
  </si>
  <si>
    <t>DHANESH RAM/BHAGIRATI</t>
  </si>
  <si>
    <t xml:space="preserve"> BISHNATH/LAKHAN </t>
  </si>
  <si>
    <t xml:space="preserve">MANNURAM/BAHADUR </t>
  </si>
  <si>
    <t xml:space="preserve">ITWARU/BRIJLAL </t>
  </si>
  <si>
    <t>LALJIRAM/BAMJIRAM</t>
  </si>
  <si>
    <t xml:space="preserve">Farm Pond </t>
  </si>
  <si>
    <t xml:space="preserve">RAMLAL / MANGLU </t>
  </si>
  <si>
    <t>LALATRAM/JOHRU RAM</t>
  </si>
  <si>
    <t>PARASRAM/PUSAURAM</t>
  </si>
  <si>
    <t>ASHRAM/MOTIRAM</t>
  </si>
  <si>
    <t>Land Leveling</t>
  </si>
  <si>
    <t>:iflag@lqugsj</t>
  </si>
  <si>
    <t>N20.300102</t>
  </si>
  <si>
    <t>E80.872628</t>
  </si>
  <si>
    <t>brok:jke@njckjh</t>
  </si>
  <si>
    <t>N20.297181</t>
  </si>
  <si>
    <t>E80.869094</t>
  </si>
  <si>
    <t>Hkkstkjke@nsmjke</t>
  </si>
  <si>
    <t>N20.298202</t>
  </si>
  <si>
    <t>E80.870738</t>
  </si>
  <si>
    <t>jk;flag@panwjke</t>
  </si>
  <si>
    <t>N20.297099</t>
  </si>
  <si>
    <t>E80.869705</t>
  </si>
  <si>
    <t>lkewjke@pejkjke</t>
  </si>
  <si>
    <t>N20.297251</t>
  </si>
  <si>
    <t>E80.869774</t>
  </si>
  <si>
    <t>Qxuh@jStwjke</t>
  </si>
  <si>
    <t>N20.306821</t>
  </si>
  <si>
    <t>E80.868674</t>
  </si>
  <si>
    <t xml:space="preserve"> Qxuh@jStwjke</t>
  </si>
  <si>
    <t>N20.297256</t>
  </si>
  <si>
    <t>E80.870307</t>
  </si>
  <si>
    <t xml:space="preserve"> txrjke@tqgjhjke</t>
  </si>
  <si>
    <t>N20.29719</t>
  </si>
  <si>
    <t>E80.870241</t>
  </si>
  <si>
    <t>txrjke@tqgjhjke</t>
  </si>
  <si>
    <t>N20.306354</t>
  </si>
  <si>
    <t>E80.867769</t>
  </si>
  <si>
    <t>c`tyky@Hkkjr</t>
  </si>
  <si>
    <t>N20.297267</t>
  </si>
  <si>
    <t>E80.86991</t>
  </si>
  <si>
    <t>Hkkjr@ca'khyky</t>
  </si>
  <si>
    <t>N20.29748</t>
  </si>
  <si>
    <t>E80.870327</t>
  </si>
  <si>
    <t>lnkflag@fgjksUnk</t>
  </si>
  <si>
    <t>mesUnz dqekj@nqxwZjke</t>
  </si>
  <si>
    <t>N20.29737</t>
  </si>
  <si>
    <t>E80.869766</t>
  </si>
  <si>
    <t>n;kjke@'kaHkq</t>
  </si>
  <si>
    <t>N20.297825</t>
  </si>
  <si>
    <t>E80.870665</t>
  </si>
  <si>
    <t>pSrwjke@dkfj;k</t>
  </si>
  <si>
    <t>N20.297404</t>
  </si>
  <si>
    <t>E80.869837</t>
  </si>
  <si>
    <t xml:space="preserve"> ysnwjke@nqdk:</t>
  </si>
  <si>
    <t>N20.297227</t>
  </si>
  <si>
    <t>E80.870254</t>
  </si>
  <si>
    <t>f'kojke@cynwjke</t>
  </si>
  <si>
    <t>N20.297696</t>
  </si>
  <si>
    <t>E80.87045</t>
  </si>
  <si>
    <t>jkelrk@ifrjke</t>
  </si>
  <si>
    <t>N20.297703</t>
  </si>
  <si>
    <t>E80.870361</t>
  </si>
  <si>
    <t>jxqjke@Qrrwjke</t>
  </si>
  <si>
    <t xml:space="preserve"> lksuwjke@xaxkjke</t>
  </si>
  <si>
    <t>N20.29785</t>
  </si>
  <si>
    <t>E80.87069</t>
  </si>
  <si>
    <t xml:space="preserve"> fljeksfru @c`tyky</t>
  </si>
  <si>
    <t>N20.29694</t>
  </si>
  <si>
    <t>E80.869668</t>
  </si>
  <si>
    <t xml:space="preserve"> e;kjke @cynw</t>
  </si>
  <si>
    <t>N20.296493</t>
  </si>
  <si>
    <t>E80.868751</t>
  </si>
  <si>
    <t xml:space="preserve">fcljh ckbZ @dqaojflag </t>
  </si>
  <si>
    <t>N20.296621</t>
  </si>
  <si>
    <t>E80.86932</t>
  </si>
  <si>
    <t>Land Levelling</t>
  </si>
  <si>
    <t xml:space="preserve">DURJANSINGH/SAGRAM </t>
  </si>
  <si>
    <t>RAM/ KARYA RAM</t>
  </si>
  <si>
    <t xml:space="preserve">RAIYSINGH/CHUNDURAM </t>
  </si>
  <si>
    <t xml:space="preserve">PARSURAM/BALARAM </t>
  </si>
  <si>
    <t xml:space="preserve"> DAYARAM/SANBHURAM </t>
  </si>
  <si>
    <t xml:space="preserve">BHARATRAM/BANSHILAL </t>
  </si>
  <si>
    <t xml:space="preserve">SADASINGH/HIRONDA </t>
  </si>
  <si>
    <t>LEDDURAM/DUKARURAM</t>
  </si>
  <si>
    <t xml:space="preserve"> RAMNATH/AMRURAM </t>
  </si>
  <si>
    <t xml:space="preserve"> BRIJLAL/BHARATRAM</t>
  </si>
  <si>
    <t>UMENDRAKUMAR/DURGURAM</t>
  </si>
  <si>
    <t>samuram/chamraram</t>
  </si>
  <si>
    <t>KARYASHIVRAM/BALDURAM</t>
  </si>
  <si>
    <t xml:space="preserve">ITWARURAM/DARBIRAM </t>
  </si>
  <si>
    <t xml:space="preserve">SIYARAM/NARSU </t>
  </si>
  <si>
    <t>bhojaram/deuam</t>
  </si>
  <si>
    <t>MEHATRIN/JHUNAURAM</t>
  </si>
  <si>
    <t>asharam/motiram</t>
  </si>
  <si>
    <t xml:space="preserve">AMARSINGH/ DAU RAM </t>
  </si>
  <si>
    <t xml:space="preserve">SOGAY/NADGU RAM </t>
  </si>
  <si>
    <t xml:space="preserve">MANO BAI/ JHITKO </t>
  </si>
  <si>
    <t>TIJAN BAI/ RAHESH</t>
  </si>
  <si>
    <t xml:space="preserve">MANIRAM/ SAGA BAI </t>
  </si>
  <si>
    <t xml:space="preserve">VISRAM/SABRIN </t>
  </si>
  <si>
    <t xml:space="preserve">TIJAU AM/ GANITA </t>
  </si>
  <si>
    <t xml:space="preserve">JIVAN LAL/ VED BATI </t>
  </si>
  <si>
    <t>SAMARU/ RAMSAY</t>
  </si>
  <si>
    <t>MAYARAM/ BALDU</t>
  </si>
  <si>
    <t xml:space="preserve">MANGOTIN/ SIYA RAM </t>
  </si>
  <si>
    <t xml:space="preserve">KEJO BAI/ MANGTU </t>
  </si>
  <si>
    <t>YAYTU/ PARDESHI</t>
  </si>
  <si>
    <t>ratansingh/chamarsingh</t>
  </si>
  <si>
    <t xml:space="preserve">JAGDEV/ JHOLU </t>
  </si>
  <si>
    <t xml:space="preserve">SOMA RAM/RARMSAY </t>
  </si>
  <si>
    <t>fagnibai/ raijuram</t>
  </si>
  <si>
    <t xml:space="preserve">RAMSATA/PATIRAM </t>
  </si>
  <si>
    <t xml:space="preserve">SONURAM/GANGARAM </t>
  </si>
  <si>
    <t>jailal/shyamlal</t>
  </si>
  <si>
    <t>sahdev/sukhuram</t>
  </si>
  <si>
    <t>jaisingh/shyamlal</t>
  </si>
  <si>
    <t xml:space="preserve"> kumarsingh/sundarlal</t>
  </si>
  <si>
    <t>babulal/chairam</t>
  </si>
  <si>
    <t>arssingh/deuram</t>
  </si>
  <si>
    <t xml:space="preserve"> doulatram/subran</t>
  </si>
  <si>
    <t>babulal/chaitram</t>
  </si>
  <si>
    <t>doulatram/subran</t>
  </si>
  <si>
    <t>BANSHIRAM/RUPJI</t>
  </si>
  <si>
    <t>amarsingh/deruram</t>
  </si>
  <si>
    <t>DHIRAJIRAM</t>
  </si>
  <si>
    <t>RANGURAM/FATTURAM BHELVAPANI</t>
  </si>
  <si>
    <t>jaipal/shyamlal</t>
  </si>
  <si>
    <t>bisribai/kuwarsingh</t>
  </si>
  <si>
    <t>jagatram/juhariram</t>
  </si>
  <si>
    <t>MITHTHE LAL/BALSINGH BHELWAPANI</t>
  </si>
  <si>
    <t xml:space="preserve">MOTI/SUKHYARIN </t>
  </si>
  <si>
    <t xml:space="preserve">RAGHURAM/BHADURAM </t>
  </si>
  <si>
    <t xml:space="preserve">NARSU/DURJAN </t>
  </si>
  <si>
    <t xml:space="preserve">BANSHIRAM/RUPJI </t>
  </si>
  <si>
    <t xml:space="preserve">RANGURAM/FATTURAM </t>
  </si>
  <si>
    <t xml:space="preserve">RAJKUMAR/RAMLAL </t>
  </si>
  <si>
    <t xml:space="preserve">MANOBAI/JHITKURAM </t>
  </si>
  <si>
    <t xml:space="preserve">SURESHKUMAR/RAMSINGH </t>
  </si>
  <si>
    <t xml:space="preserve">SOMARAM/RAMSAY </t>
  </si>
  <si>
    <t>FHAGNU / MANCHURAM</t>
  </si>
  <si>
    <t xml:space="preserve">HIRURAM / RAMSAY </t>
  </si>
  <si>
    <t xml:space="preserve">BIRSINGH/SAGRAM </t>
  </si>
  <si>
    <t>MANGOTIN/SIYARAM</t>
  </si>
  <si>
    <t>DHALSINGH/ JHITKU RAM</t>
  </si>
  <si>
    <t xml:space="preserve">Land Levelling </t>
  </si>
  <si>
    <t>CHAITURAM/KARIYARAM</t>
  </si>
  <si>
    <t>RAJKUMAR/RAMLAL</t>
  </si>
  <si>
    <t>SIRMOTIN/BRIJLAL BHELWAPANI</t>
  </si>
  <si>
    <t>Land LevellingA</t>
  </si>
  <si>
    <t xml:space="preserve"> SIRMOTI/BRIJLAL </t>
  </si>
  <si>
    <t xml:space="preserve"> KEJOBAI/MANGLURAM</t>
  </si>
  <si>
    <t>Loose Boulder</t>
  </si>
  <si>
    <t>N20.306877</t>
  </si>
  <si>
    <t>E80.868672</t>
  </si>
  <si>
    <t>N20.306422</t>
  </si>
  <si>
    <t>E80.866887</t>
  </si>
  <si>
    <t>Pakka Farsh</t>
  </si>
  <si>
    <t xml:space="preserve"> izseflag @larqjke</t>
  </si>
  <si>
    <t>7.00x4.00</t>
  </si>
  <si>
    <t>N20.29967</t>
  </si>
  <si>
    <t>E80.872797</t>
  </si>
  <si>
    <t>fcjsUnz @dNsjh</t>
  </si>
  <si>
    <t>N20.299673</t>
  </si>
  <si>
    <t>E80.872625</t>
  </si>
  <si>
    <t xml:space="preserve"> ujlw @nqtZu</t>
  </si>
  <si>
    <t>N20.299466</t>
  </si>
  <si>
    <t>E80.870795</t>
  </si>
  <si>
    <t>txukFk @Hkknw</t>
  </si>
  <si>
    <t>N20.300069</t>
  </si>
  <si>
    <t>E80.870631</t>
  </si>
  <si>
    <t>vtwZu @fcj&gt;w</t>
  </si>
  <si>
    <t>N20.299518</t>
  </si>
  <si>
    <t>E80.870764</t>
  </si>
  <si>
    <t xml:space="preserve">SANNU/ BAHADUR </t>
  </si>
  <si>
    <t>Sukar shed</t>
  </si>
  <si>
    <t xml:space="preserve"> ckyflag @jktwjke</t>
  </si>
  <si>
    <t>3.60x2.40</t>
  </si>
  <si>
    <t>N20.299165</t>
  </si>
  <si>
    <t>E80.872281</t>
  </si>
  <si>
    <t xml:space="preserve"> 'kfujke @larwjke</t>
  </si>
  <si>
    <t>3.60x2.41</t>
  </si>
  <si>
    <t>N20.29926</t>
  </si>
  <si>
    <t>E80.872266</t>
  </si>
  <si>
    <t xml:space="preserve"> pe:jke @lqjtwjke</t>
  </si>
  <si>
    <t>3.60x2.42</t>
  </si>
  <si>
    <t xml:space="preserve">ca'khjke @:ith </t>
  </si>
  <si>
    <t>3.60x2.43</t>
  </si>
  <si>
    <t>N20.299193</t>
  </si>
  <si>
    <t>E80.872305</t>
  </si>
  <si>
    <t>Talab</t>
  </si>
  <si>
    <t>80x80x2</t>
  </si>
  <si>
    <t>N20.306545</t>
  </si>
  <si>
    <t>E80.867725</t>
  </si>
  <si>
    <t xml:space="preserve">KAVERAM/BIHARURAM </t>
  </si>
  <si>
    <t>50*50*3</t>
  </si>
  <si>
    <t xml:space="preserve">SURJOBAI/BISNATH </t>
  </si>
  <si>
    <t xml:space="preserve">RUPSINGH/SUNHER </t>
  </si>
  <si>
    <t>100*100*3</t>
  </si>
  <si>
    <t>Talab Gahrikaran</t>
  </si>
  <si>
    <t xml:space="preserve">VERMI TANK NIRMAD KARYA </t>
  </si>
  <si>
    <t>LATARAM/JOHARURAM</t>
  </si>
  <si>
    <t>3.60x1.50x1.00</t>
  </si>
  <si>
    <t xml:space="preserve">DHANESHRAM/GUHARAM </t>
  </si>
  <si>
    <t>GANGARAAM/MANURAM</t>
  </si>
</sst>
</file>

<file path=xl/styles.xml><?xml version="1.0" encoding="utf-8"?>
<styleSheet xmlns="http://schemas.openxmlformats.org/spreadsheetml/2006/main">
  <numFmts count="6">
    <numFmt numFmtId="176" formatCode="_ * #,##0.00_ ;_ * \-#,##0.00_ ;_ * &quot;-&quot;??_ ;_ @_ "/>
    <numFmt numFmtId="177" formatCode="_ &quot;₹&quot;* #,##0_ ;_ &quot;₹&quot;* \-#,##0_ ;_ &quot;₹&quot;* &quot;-&quot;_ ;_ @_ "/>
    <numFmt numFmtId="178" formatCode="_ * #,##0_ ;_ * \-#,##0_ ;_ * &quot;-&quot;_ ;_ @_ "/>
    <numFmt numFmtId="179" formatCode="_ &quot;₹&quot;* #,##0.00_ ;_ &quot;₹&quot;* \-#,##0.00_ ;_ &quot;₹&quot;* &quot;-&quot;??_ ;_ @_ "/>
    <numFmt numFmtId="180" formatCode="#;#;[White]General;"/>
    <numFmt numFmtId="181" formatCode="0.00_ 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8" tint="-0.4999699890613556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8" tint="-0.4999699890613556"/>
      <name val="Arial"/>
      <family val="2"/>
    </font>
    <font>
      <sz val="11"/>
      <name val="Arial"/>
      <family val="2"/>
    </font>
    <font>
      <sz val="12"/>
      <name val="Segoe UI"/>
      <family val="2"/>
    </font>
    <font>
      <sz val="16"/>
      <color rgb="FFFF0000"/>
      <name val="Kruti Dev 010"/>
      <family val="2"/>
    </font>
    <font>
      <sz val="11"/>
      <color theme="1"/>
      <name val="Times New Roman"/>
      <family val="2"/>
    </font>
    <font>
      <sz val="11"/>
      <color theme="1"/>
      <name val="Kruti Dev 010"/>
      <family val="2"/>
    </font>
    <font>
      <sz val="11"/>
      <color theme="1"/>
      <name val="Garamond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sz val="8"/>
      <color theme="1"/>
      <name val="Roboto"/>
      <family val="2"/>
    </font>
    <font>
      <sz val="10"/>
      <color theme="1"/>
      <name val="Roboto"/>
      <family val="2"/>
    </font>
    <font>
      <sz val="11"/>
      <name val="Calibri"/>
      <family val="2"/>
      <scheme val="minor"/>
    </font>
    <font>
      <sz val="9"/>
      <color theme="1"/>
      <name val="Nirmala UI"/>
      <family val="2"/>
    </font>
    <font>
      <sz val="9"/>
      <color rgb="FF000000"/>
      <name val="Nirmala UI"/>
      <family val="2"/>
    </font>
    <font>
      <sz val="10"/>
      <color rgb="FF000000"/>
      <name val="Arial Unicode MS"/>
      <family val="2"/>
    </font>
    <font>
      <sz val="12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900013208389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Protection="0">
      <alignment/>
    </xf>
    <xf numFmtId="179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25" fillId="3" borderId="0" applyNumberFormat="0" applyBorder="0" applyProtection="0">
      <alignment/>
    </xf>
    <xf numFmtId="0" fontId="29" fillId="0" borderId="0" applyNumberFormat="0" applyFill="0" applyBorder="0" applyProtection="0">
      <alignment/>
    </xf>
    <xf numFmtId="0" fontId="30" fillId="4" borderId="1" applyNumberFormat="0" applyProtection="0">
      <alignment/>
    </xf>
    <xf numFmtId="0" fontId="31" fillId="0" borderId="2" applyNumberFormat="0" applyFill="0" applyProtection="0">
      <alignment/>
    </xf>
    <xf numFmtId="0" fontId="0" fillId="5" borderId="3" applyNumberFormat="0" applyFont="0" applyProtection="0">
      <alignment/>
    </xf>
    <xf numFmtId="0" fontId="0" fillId="6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0" fillId="7" borderId="0" applyNumberFormat="0" applyBorder="0" applyProtection="0">
      <alignment/>
    </xf>
    <xf numFmtId="0" fontId="33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6" fillId="0" borderId="2" applyNumberFormat="0" applyFill="0" applyProtection="0">
      <alignment/>
    </xf>
    <xf numFmtId="0" fontId="34" fillId="0" borderId="4" applyNumberFormat="0" applyFill="0" applyProtection="0">
      <alignment/>
    </xf>
    <xf numFmtId="0" fontId="34" fillId="0" borderId="0" applyNumberFormat="0" applyFill="0" applyBorder="0" applyProtection="0">
      <alignment/>
    </xf>
    <xf numFmtId="0" fontId="36" fillId="8" borderId="5" applyNumberFormat="0" applyProtection="0">
      <alignment/>
    </xf>
    <xf numFmtId="0" fontId="25" fillId="9" borderId="0" applyNumberFormat="0" applyBorder="0" applyProtection="0">
      <alignment/>
    </xf>
    <xf numFmtId="0" fontId="37" fillId="10" borderId="0" applyNumberFormat="0" applyBorder="0" applyProtection="0">
      <alignment/>
    </xf>
    <xf numFmtId="0" fontId="38" fillId="11" borderId="6" applyNumberFormat="0" applyProtection="0">
      <alignment/>
    </xf>
    <xf numFmtId="0" fontId="0" fillId="12" borderId="0" applyNumberFormat="0" applyBorder="0" applyProtection="0">
      <alignment/>
    </xf>
    <xf numFmtId="0" fontId="27" fillId="11" borderId="5" applyNumberFormat="0" applyProtection="0">
      <alignment/>
    </xf>
    <xf numFmtId="0" fontId="35" fillId="0" borderId="7" applyNumberFormat="0" applyFill="0" applyProtection="0">
      <alignment/>
    </xf>
    <xf numFmtId="0" fontId="14" fillId="0" borderId="8" applyNumberFormat="0" applyFill="0" applyProtection="0">
      <alignment/>
    </xf>
    <xf numFmtId="0" fontId="39" fillId="13" borderId="0" applyNumberFormat="0" applyBorder="0" applyProtection="0">
      <alignment/>
    </xf>
    <xf numFmtId="0" fontId="40" fillId="14" borderId="0" applyNumberFormat="0" applyBorder="0" applyProtection="0">
      <alignment/>
    </xf>
    <xf numFmtId="0" fontId="25" fillId="15" borderId="0" applyNumberFormat="0" applyBorder="0" applyProtection="0">
      <alignment/>
    </xf>
    <xf numFmtId="0" fontId="1" fillId="0" borderId="0">
      <alignment/>
      <protection/>
    </xf>
    <xf numFmtId="0" fontId="0" fillId="16" borderId="0" applyNumberFormat="0" applyBorder="0" applyProtection="0">
      <alignment/>
    </xf>
    <xf numFmtId="0" fontId="25" fillId="17" borderId="0" applyNumberFormat="0" applyBorder="0" applyProtection="0">
      <alignment/>
    </xf>
    <xf numFmtId="0" fontId="2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25" fillId="21" borderId="0" applyNumberFormat="0" applyBorder="0" applyProtection="0">
      <alignment/>
    </xf>
    <xf numFmtId="0" fontId="25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5" fillId="29" borderId="0" applyNumberFormat="0" applyBorder="0" applyProtection="0">
      <alignment/>
    </xf>
    <xf numFmtId="0" fontId="2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5" fillId="32" borderId="0" applyNumberFormat="0" applyBorder="0" applyProtection="0">
      <alignment/>
    </xf>
  </cellStyleXfs>
  <cellXfs count="77">
    <xf numFmtId="0" fontId="0" fillId="0" borderId="0" xfId="0"/>
    <xf numFmtId="0" fontId="2" fillId="0" borderId="0" xfId="0" applyFont="1"/>
    <xf numFmtId="0" fontId="2" fillId="33" borderId="0" xfId="0" applyFont="1" applyFill="1"/>
    <xf numFmtId="0" fontId="3" fillId="31" borderId="9" xfId="0" applyFont="1" applyFill="1" applyBorder="1" applyAlignment="1">
      <alignment horizontal="center"/>
    </xf>
    <xf numFmtId="0" fontId="3" fillId="31" borderId="10" xfId="0" applyFont="1" applyFill="1" applyBorder="1" applyAlignment="1">
      <alignment horizontal="center"/>
    </xf>
    <xf numFmtId="0" fontId="2" fillId="31" borderId="11" xfId="0" applyFont="1" applyFill="1" applyBorder="1"/>
    <xf numFmtId="0" fontId="2" fillId="31" borderId="0" xfId="0" applyFont="1" applyFill="1" applyBorder="1"/>
    <xf numFmtId="0" fontId="2" fillId="31" borderId="0" xfId="0" applyFont="1" applyFill="1" applyBorder="1" applyAlignment="1">
      <alignment horizontal="center"/>
    </xf>
    <xf numFmtId="0" fontId="3" fillId="31" borderId="12" xfId="0" applyFont="1" applyFill="1" applyBorder="1" applyAlignment="1">
      <alignment horizontal="left" vertical="top" wrapText="1"/>
    </xf>
    <xf numFmtId="0" fontId="3" fillId="31" borderId="13" xfId="0" applyFont="1" applyFill="1" applyBorder="1" applyAlignment="1">
      <alignment horizontal="left" vertical="top" wrapText="1"/>
    </xf>
    <xf numFmtId="0" fontId="2" fillId="31" borderId="13" xfId="0" applyFont="1" applyFill="1" applyBorder="1" applyAlignment="1">
      <alignment horizontal="left" vertical="top" wrapText="1"/>
    </xf>
    <xf numFmtId="0" fontId="2" fillId="31" borderId="11" xfId="0" applyFont="1" applyFill="1" applyBorder="1" applyAlignment="1">
      <alignment horizontal="left" vertical="top" wrapText="1"/>
    </xf>
    <xf numFmtId="0" fontId="2" fillId="31" borderId="0" xfId="0" applyFont="1" applyFill="1" applyBorder="1" applyAlignment="1">
      <alignment horizontal="left" vertical="top" wrapText="1"/>
    </xf>
    <xf numFmtId="0" fontId="4" fillId="0" borderId="0" xfId="0" applyFont="1"/>
    <xf numFmtId="0" fontId="2" fillId="31" borderId="14" xfId="0" applyFont="1" applyFill="1" applyBorder="1" applyAlignment="1">
      <alignment horizontal="left" vertical="top" wrapText="1"/>
    </xf>
    <xf numFmtId="0" fontId="2" fillId="31" borderId="15" xfId="0" applyFont="1" applyFill="1" applyBorder="1" applyAlignment="1">
      <alignment horizontal="left" vertical="top" wrapText="1"/>
    </xf>
    <xf numFmtId="2" fontId="2" fillId="31" borderId="0" xfId="0" applyNumberFormat="1" applyFont="1" applyFill="1" applyBorder="1" applyAlignment="1">
      <alignment horizontal="left" vertical="top" wrapText="1"/>
    </xf>
    <xf numFmtId="0" fontId="5" fillId="31" borderId="0" xfId="0" applyFont="1" applyFill="1" applyBorder="1" applyAlignment="1">
      <alignment horizontal="left" vertical="top" wrapText="1"/>
    </xf>
    <xf numFmtId="0" fontId="3" fillId="31" borderId="12" xfId="0" applyFont="1" applyFill="1" applyBorder="1"/>
    <xf numFmtId="0" fontId="3" fillId="31" borderId="13" xfId="0" applyFont="1" applyFill="1" applyBorder="1"/>
    <xf numFmtId="0" fontId="6" fillId="31" borderId="13" xfId="0" applyFont="1" applyFill="1" applyBorder="1"/>
    <xf numFmtId="0" fontId="2" fillId="31" borderId="13" xfId="0" applyFont="1" applyFill="1" applyBorder="1"/>
    <xf numFmtId="0" fontId="2" fillId="31" borderId="14" xfId="0" applyFont="1" applyFill="1" applyBorder="1"/>
    <xf numFmtId="0" fontId="2" fillId="31" borderId="15" xfId="0" applyFont="1" applyFill="1" applyBorder="1"/>
    <xf numFmtId="0" fontId="7" fillId="31" borderId="12" xfId="0" applyFont="1" applyFill="1" applyBorder="1" applyAlignment="1">
      <alignment vertical="top" wrapText="1"/>
    </xf>
    <xf numFmtId="0" fontId="3" fillId="31" borderId="13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left" vertical="top" wrapText="1"/>
    </xf>
    <xf numFmtId="0" fontId="9" fillId="34" borderId="0" xfId="0" applyFont="1" applyFill="1" applyAlignment="1">
      <alignment horizontal="left"/>
    </xf>
    <xf numFmtId="2" fontId="8" fillId="34" borderId="0" xfId="0" applyNumberFormat="1" applyFont="1" applyFill="1" applyBorder="1" applyAlignment="1">
      <alignment horizontal="left" vertical="top" wrapText="1"/>
    </xf>
    <xf numFmtId="0" fontId="9" fillId="34" borderId="15" xfId="0" applyFont="1" applyFill="1" applyBorder="1" applyAlignment="1">
      <alignment horizontal="left"/>
    </xf>
    <xf numFmtId="0" fontId="2" fillId="31" borderId="13" xfId="0" applyFont="1" applyFill="1" applyBorder="1" applyAlignment="1">
      <alignment horizontal="left"/>
    </xf>
    <xf numFmtId="0" fontId="7" fillId="31" borderId="13" xfId="0" applyFont="1" applyFill="1" applyBorder="1"/>
    <xf numFmtId="9" fontId="2" fillId="31" borderId="0" xfId="0" applyNumberFormat="1" applyFont="1" applyFill="1" applyBorder="1" applyAlignment="1">
      <alignment horizontal="left" vertical="top" wrapText="1"/>
    </xf>
    <xf numFmtId="0" fontId="6" fillId="31" borderId="10" xfId="0" applyFont="1" applyFill="1" applyBorder="1" applyAlignment="1">
      <alignment horizontal="center"/>
    </xf>
    <xf numFmtId="0" fontId="2" fillId="31" borderId="10" xfId="0" applyFont="1" applyFill="1" applyBorder="1"/>
    <xf numFmtId="0" fontId="2" fillId="31" borderId="16" xfId="0" applyFont="1" applyFill="1" applyBorder="1"/>
    <xf numFmtId="0" fontId="2" fillId="31" borderId="17" xfId="0" applyFont="1" applyFill="1" applyBorder="1"/>
    <xf numFmtId="0" fontId="2" fillId="31" borderId="18" xfId="0" applyFont="1" applyFill="1" applyBorder="1"/>
    <xf numFmtId="0" fontId="2" fillId="31" borderId="19" xfId="0" applyFont="1" applyFill="1" applyBorder="1"/>
    <xf numFmtId="2" fontId="5" fillId="31" borderId="0" xfId="0" applyNumberFormat="1" applyFont="1" applyFill="1" applyBorder="1" applyAlignment="1">
      <alignment horizontal="left" vertical="top" wrapText="1"/>
    </xf>
    <xf numFmtId="1" fontId="5" fillId="31" borderId="15" xfId="0" applyNumberFormat="1" applyFont="1" applyFill="1" applyBorder="1" applyAlignment="1">
      <alignment horizontal="left" vertical="top" wrapText="1"/>
    </xf>
    <xf numFmtId="0" fontId="10" fillId="34" borderId="20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wrapText="1"/>
    </xf>
    <xf numFmtId="0" fontId="12" fillId="34" borderId="2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 vertical="center" wrapText="1"/>
    </xf>
    <xf numFmtId="2" fontId="2" fillId="34" borderId="20" xfId="0" applyNumberFormat="1" applyFont="1" applyFill="1" applyBorder="1" applyAlignment="1">
      <alignment horizontal="center" vertical="center" wrapText="1"/>
    </xf>
    <xf numFmtId="2" fontId="13" fillId="34" borderId="20" xfId="0" applyNumberFormat="1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wrapText="1"/>
    </xf>
    <xf numFmtId="0" fontId="17" fillId="34" borderId="20" xfId="0" applyFont="1" applyFill="1" applyBorder="1" applyAlignment="1" applyProtection="1">
      <alignment horizontal="center" vertical="center"/>
      <protection hidden="1"/>
    </xf>
    <xf numFmtId="2" fontId="12" fillId="34" borderId="20" xfId="0" applyNumberFormat="1" applyFont="1" applyFill="1" applyBorder="1" applyAlignment="1">
      <alignment horizontal="center" vertical="center" wrapText="1"/>
    </xf>
    <xf numFmtId="2" fontId="12" fillId="34" borderId="20" xfId="0" applyNumberFormat="1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wrapText="1"/>
    </xf>
    <xf numFmtId="0" fontId="18" fillId="34" borderId="20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Alignment="1">
      <alignment horizontal="center"/>
    </xf>
    <xf numFmtId="2" fontId="18" fillId="34" borderId="20" xfId="0" applyNumberFormat="1" applyFont="1" applyFill="1" applyBorder="1" applyAlignment="1" applyProtection="1">
      <alignment horizontal="center" vertical="center"/>
      <protection hidden="1"/>
    </xf>
    <xf numFmtId="180" fontId="18" fillId="34" borderId="20" xfId="0" applyNumberFormat="1" applyFont="1" applyFill="1" applyBorder="1" applyAlignment="1" applyProtection="1">
      <alignment horizontal="center" vertical="center"/>
      <protection hidden="1"/>
    </xf>
    <xf numFmtId="2" fontId="19" fillId="34" borderId="20" xfId="0" applyNumberFormat="1" applyFont="1" applyFill="1" applyBorder="1" applyAlignment="1">
      <alignment horizontal="center" vertical="center"/>
    </xf>
    <xf numFmtId="2" fontId="2" fillId="35" borderId="0" xfId="0" applyNumberFormat="1" applyFont="1" applyFill="1" applyAlignment="1">
      <alignment horizontal="center"/>
    </xf>
    <xf numFmtId="181" fontId="2" fillId="34" borderId="20" xfId="0" applyNumberFormat="1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20" fillId="34" borderId="20" xfId="0" applyFont="1" applyFill="1" applyBorder="1" applyAlignment="1">
      <alignment horizontal="center" vertical="center"/>
    </xf>
    <xf numFmtId="181" fontId="20" fillId="34" borderId="20" xfId="0" applyNumberFormat="1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wrapText="1"/>
    </xf>
    <xf numFmtId="0" fontId="23" fillId="34" borderId="20" xfId="0" applyFont="1" applyFill="1" applyBorder="1" applyAlignment="1">
      <alignment horizontal="center"/>
    </xf>
    <xf numFmtId="0" fontId="19" fillId="34" borderId="20" xfId="0" applyFont="1" applyFill="1" applyBorder="1" applyAlignment="1">
      <alignment horizontal="center" vertical="center"/>
    </xf>
    <xf numFmtId="1" fontId="19" fillId="34" borderId="20" xfId="0" applyNumberFormat="1" applyFont="1" applyFill="1" applyBorder="1" applyAlignment="1">
      <alignment horizontal="center" vertical="center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Normal 2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dxfs count="1">
    <dxf>
      <fill>
        <patternFill patternType="solid"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B1:O241"/>
  <sheetViews>
    <sheetView tabSelected="1" zoomScale="90" zoomScaleNormal="90" workbookViewId="0" topLeftCell="A29">
      <selection activeCell="D35" sqref="D35"/>
    </sheetView>
  </sheetViews>
  <sheetFormatPr defaultColWidth="9.00390625" defaultRowHeight="15"/>
  <cols>
    <col min="1" max="1" width="9.140625" style="1" customWidth="1"/>
    <col min="2" max="2" width="4.28125" style="2" customWidth="1"/>
    <col min="3" max="3" width="28.7109375" style="2" customWidth="1"/>
    <col min="4" max="5" width="19.140625" style="2" customWidth="1"/>
    <col min="6" max="6" width="16.7109375" style="2" customWidth="1"/>
    <col min="7" max="7" width="17.140625" style="2" customWidth="1"/>
    <col min="8" max="8" width="9.28125" style="2" customWidth="1"/>
    <col min="9" max="11" width="10.57421875" style="2" customWidth="1"/>
    <col min="12" max="12" width="10.28125" style="2" customWidth="1"/>
    <col min="13" max="13" width="9.140625" style="2" customWidth="1"/>
    <col min="14" max="15" width="9.140625" style="1" customWidth="1"/>
    <col min="16" max="16" width="14.57421875" style="1" customWidth="1"/>
    <col min="17" max="16384" width="9.140625" style="1" customWidth="1"/>
  </cols>
  <sheetData>
    <row r="1" spans="2:13" ht="15.75">
      <c r="B1" s="3" t="s">
        <v>0</v>
      </c>
      <c r="C1" s="4"/>
      <c r="D1" s="4"/>
      <c r="E1" s="4"/>
      <c r="F1" s="4"/>
      <c r="G1" s="4"/>
      <c r="H1" s="4"/>
      <c r="I1" s="33"/>
      <c r="J1" s="33"/>
      <c r="K1" s="33"/>
      <c r="L1" s="34"/>
      <c r="M1" s="35"/>
    </row>
    <row r="2" spans="2:13" ht="1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36"/>
    </row>
    <row r="3" spans="2:13" ht="15"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36"/>
    </row>
    <row r="4" spans="2:13" ht="15">
      <c r="B4" s="8" t="s">
        <v>1</v>
      </c>
      <c r="C4" s="9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37"/>
    </row>
    <row r="5" spans="2:13" ht="20.1" customHeight="1">
      <c r="B5" s="11"/>
      <c r="C5" s="12" t="s">
        <v>3</v>
      </c>
      <c r="D5" s="13"/>
      <c r="E5" s="13"/>
      <c r="F5" s="12"/>
      <c r="G5" s="12"/>
      <c r="H5" s="12"/>
      <c r="I5" s="12"/>
      <c r="J5" s="12"/>
      <c r="K5" s="12"/>
      <c r="L5" s="12"/>
      <c r="M5" s="36"/>
    </row>
    <row r="6" spans="2:13" ht="20.1" customHeight="1">
      <c r="B6" s="11"/>
      <c r="C6" s="12" t="s">
        <v>4</v>
      </c>
      <c r="D6" s="12" t="s">
        <v>5</v>
      </c>
      <c r="E6" s="12"/>
      <c r="F6" s="12"/>
      <c r="G6" s="12"/>
      <c r="H6" s="12"/>
      <c r="I6" s="12"/>
      <c r="J6" s="12"/>
      <c r="K6" s="12"/>
      <c r="L6" s="12"/>
      <c r="M6" s="36"/>
    </row>
    <row r="7" spans="2:13" ht="20.1" customHeight="1">
      <c r="B7" s="11"/>
      <c r="C7" s="12" t="s">
        <v>6</v>
      </c>
      <c r="D7" s="12" t="s">
        <v>7</v>
      </c>
      <c r="E7" s="12"/>
      <c r="F7" s="12"/>
      <c r="G7" s="12"/>
      <c r="H7" s="12"/>
      <c r="I7" s="12"/>
      <c r="J7" s="12"/>
      <c r="K7" s="12"/>
      <c r="L7" s="12"/>
      <c r="M7" s="36"/>
    </row>
    <row r="8" spans="2:13" ht="20.1" customHeight="1">
      <c r="B8" s="11"/>
      <c r="C8" s="12" t="s">
        <v>8</v>
      </c>
      <c r="D8" s="12" t="s">
        <v>9</v>
      </c>
      <c r="E8" s="12"/>
      <c r="F8" s="12"/>
      <c r="G8" s="12"/>
      <c r="H8" s="12"/>
      <c r="I8" s="12"/>
      <c r="J8" s="12"/>
      <c r="K8" s="12"/>
      <c r="L8" s="12"/>
      <c r="M8" s="36"/>
    </row>
    <row r="9" spans="2:13" ht="20.1" customHeight="1">
      <c r="B9" s="14"/>
      <c r="C9" s="15" t="s">
        <v>10</v>
      </c>
      <c r="D9" s="15" t="s">
        <v>11</v>
      </c>
      <c r="E9" s="15"/>
      <c r="F9" s="15"/>
      <c r="G9" s="15"/>
      <c r="H9" s="15"/>
      <c r="I9" s="15"/>
      <c r="J9" s="15"/>
      <c r="K9" s="15"/>
      <c r="L9" s="15"/>
      <c r="M9" s="38"/>
    </row>
    <row r="10" spans="2:13" ht="1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36"/>
    </row>
    <row r="11" spans="2:13" ht="20.1" customHeight="1">
      <c r="B11" s="8" t="s">
        <v>12</v>
      </c>
      <c r="C11" s="9" t="s">
        <v>13</v>
      </c>
      <c r="D11" s="10"/>
      <c r="E11" s="10"/>
      <c r="F11" s="10"/>
      <c r="G11" s="10"/>
      <c r="H11" s="10"/>
      <c r="I11" s="10"/>
      <c r="J11" s="10"/>
      <c r="K11" s="10"/>
      <c r="L11" s="10"/>
      <c r="M11" s="37"/>
    </row>
    <row r="12" spans="2:13" ht="20.1" customHeight="1">
      <c r="B12" s="11"/>
      <c r="C12" s="12" t="s">
        <v>14</v>
      </c>
      <c r="D12" s="16">
        <v>1031</v>
      </c>
      <c r="E12" s="16"/>
      <c r="F12" s="12"/>
      <c r="G12" s="12"/>
      <c r="H12" s="12"/>
      <c r="I12" s="12"/>
      <c r="J12" s="12"/>
      <c r="K12" s="12"/>
      <c r="L12" s="12"/>
      <c r="M12" s="36"/>
    </row>
    <row r="13" spans="2:13" ht="20.1" customHeight="1">
      <c r="B13" s="11"/>
      <c r="C13" s="12" t="s">
        <v>15</v>
      </c>
      <c r="D13" s="12">
        <v>1220</v>
      </c>
      <c r="E13" s="12"/>
      <c r="F13" s="12"/>
      <c r="G13" s="12"/>
      <c r="H13" s="12"/>
      <c r="I13" s="12"/>
      <c r="J13" s="12"/>
      <c r="K13" s="12"/>
      <c r="L13" s="12"/>
      <c r="M13" s="36"/>
    </row>
    <row r="14" spans="2:13" ht="20.1" customHeight="1">
      <c r="B14" s="11"/>
      <c r="C14" s="12" t="s">
        <v>16</v>
      </c>
      <c r="D14" s="12" t="s">
        <v>17</v>
      </c>
      <c r="E14" s="12"/>
      <c r="F14" s="12"/>
      <c r="G14" s="12"/>
      <c r="H14" s="12"/>
      <c r="I14" s="12"/>
      <c r="J14" s="12"/>
      <c r="K14" s="12"/>
      <c r="L14" s="12"/>
      <c r="M14" s="36"/>
    </row>
    <row r="15" spans="2:13" ht="20.1" customHeight="1">
      <c r="B15" s="11"/>
      <c r="C15" s="12" t="s">
        <v>18</v>
      </c>
      <c r="D15" s="17" t="s">
        <v>19</v>
      </c>
      <c r="E15" s="17"/>
      <c r="F15" s="12"/>
      <c r="G15" s="12"/>
      <c r="H15" s="12"/>
      <c r="I15" s="12"/>
      <c r="J15" s="12"/>
      <c r="K15" s="12"/>
      <c r="L15" s="12"/>
      <c r="M15" s="36"/>
    </row>
    <row r="16" spans="2:13" ht="20.1" customHeight="1">
      <c r="B16" s="11"/>
      <c r="C16" s="12" t="s">
        <v>20</v>
      </c>
      <c r="D16" s="12"/>
      <c r="E16" s="12"/>
      <c r="F16" s="12"/>
      <c r="G16" s="12"/>
      <c r="H16" s="12"/>
      <c r="I16" s="12"/>
      <c r="J16" s="12"/>
      <c r="K16" s="12"/>
      <c r="L16" s="12"/>
      <c r="M16" s="36"/>
    </row>
    <row r="17" spans="2:13" ht="20.1" customHeight="1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36"/>
    </row>
    <row r="18" spans="2:13" ht="20.1" customHeight="1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38"/>
    </row>
    <row r="19" spans="2:13" ht="20.1" customHeight="1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36"/>
    </row>
    <row r="20" spans="2:13" ht="20.1" customHeight="1">
      <c r="B20" s="18" t="s">
        <v>21</v>
      </c>
      <c r="C20" s="19" t="s">
        <v>22</v>
      </c>
      <c r="D20" s="20"/>
      <c r="E20" s="20"/>
      <c r="F20" s="21"/>
      <c r="G20" s="21"/>
      <c r="H20" s="21"/>
      <c r="I20" s="21"/>
      <c r="J20" s="21"/>
      <c r="K20" s="21"/>
      <c r="L20" s="21"/>
      <c r="M20" s="37"/>
    </row>
    <row r="21" spans="2:13" ht="20.1" customHeight="1">
      <c r="B21" s="5"/>
      <c r="C21" s="12" t="s">
        <v>23</v>
      </c>
      <c r="D21" s="12">
        <v>929</v>
      </c>
      <c r="E21" s="12"/>
      <c r="F21" s="6"/>
      <c r="G21" s="6"/>
      <c r="H21" s="6"/>
      <c r="I21" s="6"/>
      <c r="J21" s="6"/>
      <c r="K21" s="6"/>
      <c r="L21" s="6"/>
      <c r="M21" s="36"/>
    </row>
    <row r="22" spans="2:13" ht="20.1" customHeight="1">
      <c r="B22" s="5"/>
      <c r="C22" s="12" t="s">
        <v>24</v>
      </c>
      <c r="D22" s="12">
        <v>188</v>
      </c>
      <c r="E22" s="12"/>
      <c r="F22" s="6"/>
      <c r="G22" s="6"/>
      <c r="H22" s="6"/>
      <c r="I22" s="6"/>
      <c r="J22" s="6"/>
      <c r="K22" s="6"/>
      <c r="L22" s="6"/>
      <c r="M22" s="36"/>
    </row>
    <row r="23" spans="2:13" ht="20.1" customHeight="1">
      <c r="B23" s="5"/>
      <c r="C23" s="12" t="s">
        <v>25</v>
      </c>
      <c r="D23" s="12">
        <v>867</v>
      </c>
      <c r="E23" s="12"/>
      <c r="F23" s="6"/>
      <c r="G23" s="6"/>
      <c r="H23" s="6"/>
      <c r="I23" s="6"/>
      <c r="J23" s="6"/>
      <c r="K23" s="6"/>
      <c r="L23" s="6"/>
      <c r="M23" s="36"/>
    </row>
    <row r="24" spans="2:13" ht="20.1" customHeight="1">
      <c r="B24" s="22"/>
      <c r="C24" s="15" t="s">
        <v>26</v>
      </c>
      <c r="D24" s="15">
        <v>0</v>
      </c>
      <c r="E24" s="15"/>
      <c r="F24" s="23"/>
      <c r="G24" s="23"/>
      <c r="H24" s="23"/>
      <c r="I24" s="23"/>
      <c r="J24" s="23"/>
      <c r="K24" s="23"/>
      <c r="L24" s="23"/>
      <c r="M24" s="38"/>
    </row>
    <row r="25" spans="2:13" ht="24.95" customHeight="1">
      <c r="B25" s="24" t="s">
        <v>27</v>
      </c>
      <c r="C25" s="25" t="s">
        <v>28</v>
      </c>
      <c r="D25" s="21"/>
      <c r="E25" s="21"/>
      <c r="F25" s="21"/>
      <c r="G25" s="21"/>
      <c r="H25" s="21"/>
      <c r="I25" s="21"/>
      <c r="J25" s="21"/>
      <c r="K25" s="21"/>
      <c r="L25" s="21"/>
      <c r="M25" s="37"/>
    </row>
    <row r="26" spans="2:13" ht="35.1" customHeight="1">
      <c r="B26" s="5"/>
      <c r="C26" s="12" t="s">
        <v>29</v>
      </c>
      <c r="D26" s="12">
        <v>223</v>
      </c>
      <c r="E26" s="12"/>
      <c r="F26" s="6"/>
      <c r="G26" s="6"/>
      <c r="H26" s="6"/>
      <c r="I26" s="6"/>
      <c r="J26" s="6"/>
      <c r="K26" s="6"/>
      <c r="L26" s="6"/>
      <c r="M26" s="36"/>
    </row>
    <row r="27" spans="2:13" ht="35.1" customHeight="1">
      <c r="B27" s="5"/>
      <c r="C27" s="12" t="s">
        <v>30</v>
      </c>
      <c r="D27" s="12">
        <v>4489</v>
      </c>
      <c r="E27" s="12"/>
      <c r="F27" s="6"/>
      <c r="G27" s="6"/>
      <c r="H27" s="6"/>
      <c r="I27" s="6"/>
      <c r="J27" s="6"/>
      <c r="K27" s="6"/>
      <c r="L27" s="6"/>
      <c r="M27" s="36"/>
    </row>
    <row r="28" spans="2:13" ht="60" customHeight="1">
      <c r="B28" s="5"/>
      <c r="C28" s="12" t="s">
        <v>31</v>
      </c>
      <c r="D28" s="12">
        <v>7</v>
      </c>
      <c r="E28" s="12"/>
      <c r="F28" s="6"/>
      <c r="G28" s="6"/>
      <c r="H28" s="6"/>
      <c r="I28" s="6"/>
      <c r="J28" s="6"/>
      <c r="K28" s="6"/>
      <c r="L28" s="6"/>
      <c r="M28" s="36"/>
    </row>
    <row r="29" spans="2:13" ht="60" customHeight="1">
      <c r="B29" s="5"/>
      <c r="C29" s="12" t="s">
        <v>32</v>
      </c>
      <c r="D29" s="12">
        <v>11.58</v>
      </c>
      <c r="E29" s="12"/>
      <c r="F29" s="6"/>
      <c r="G29" s="6"/>
      <c r="H29" s="6"/>
      <c r="I29" s="6"/>
      <c r="J29" s="6"/>
      <c r="K29" s="6"/>
      <c r="L29" s="6"/>
      <c r="M29" s="36"/>
    </row>
    <row r="30" spans="2:13" ht="60" customHeight="1">
      <c r="B30" s="22"/>
      <c r="C30" s="15" t="s">
        <v>33</v>
      </c>
      <c r="D30" s="15">
        <v>34.56</v>
      </c>
      <c r="E30" s="15"/>
      <c r="F30" s="23"/>
      <c r="G30" s="23"/>
      <c r="H30" s="23"/>
      <c r="I30" s="23"/>
      <c r="J30" s="23"/>
      <c r="K30" s="23"/>
      <c r="L30" s="23"/>
      <c r="M30" s="38"/>
    </row>
    <row r="31" spans="2:13" ht="15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36"/>
    </row>
    <row r="32" spans="2:13" ht="20.1" customHeight="1">
      <c r="B32" s="18" t="s">
        <v>34</v>
      </c>
      <c r="C32" s="19" t="s">
        <v>35</v>
      </c>
      <c r="D32" s="21"/>
      <c r="E32" s="21"/>
      <c r="F32" s="21"/>
      <c r="G32" s="21"/>
      <c r="H32" s="21"/>
      <c r="I32" s="21"/>
      <c r="J32" s="21"/>
      <c r="K32" s="21"/>
      <c r="L32" s="21"/>
      <c r="M32" s="37"/>
    </row>
    <row r="33" spans="2:13" ht="20.1" customHeight="1">
      <c r="B33" s="5"/>
      <c r="C33" s="12" t="s">
        <v>36</v>
      </c>
      <c r="D33" s="26">
        <f>62.05+43.75+121+0.8+17.87</f>
        <v>245.47</v>
      </c>
      <c r="E33" s="12"/>
      <c r="F33" s="6"/>
      <c r="G33" s="6"/>
      <c r="H33" s="6"/>
      <c r="I33" s="6"/>
      <c r="J33" s="6"/>
      <c r="K33" s="6"/>
      <c r="L33" s="6"/>
      <c r="M33" s="36"/>
    </row>
    <row r="34" spans="2:13" ht="20.1" customHeight="1">
      <c r="B34" s="5"/>
      <c r="C34" s="12" t="s">
        <v>37</v>
      </c>
      <c r="D34" s="26">
        <v>7.8</v>
      </c>
      <c r="E34" s="12"/>
      <c r="F34" s="6"/>
      <c r="G34" s="6"/>
      <c r="H34" s="6"/>
      <c r="I34" s="6"/>
      <c r="J34" s="6"/>
      <c r="K34" s="6"/>
      <c r="L34" s="6"/>
      <c r="M34" s="36"/>
    </row>
    <row r="35" spans="2:13" ht="20.1" customHeight="1">
      <c r="B35" s="5"/>
      <c r="C35" s="12" t="s">
        <v>38</v>
      </c>
      <c r="D35" s="27">
        <f>2+1.36+1.7</f>
        <v>5.06</v>
      </c>
      <c r="E35" s="16"/>
      <c r="F35" s="6"/>
      <c r="G35" s="6"/>
      <c r="H35" s="6"/>
      <c r="I35" s="6"/>
      <c r="J35" s="6"/>
      <c r="K35" s="6"/>
      <c r="L35" s="6"/>
      <c r="M35" s="36"/>
    </row>
    <row r="36" spans="2:13" ht="20.1" customHeight="1">
      <c r="B36" s="5"/>
      <c r="C36" s="12" t="s">
        <v>39</v>
      </c>
      <c r="D36" s="28">
        <f>52+6.75+56.17</f>
        <v>114.92</v>
      </c>
      <c r="E36" s="16"/>
      <c r="F36" s="6"/>
      <c r="G36" s="6"/>
      <c r="H36" s="6"/>
      <c r="I36" s="6"/>
      <c r="J36" s="6"/>
      <c r="K36" s="6"/>
      <c r="L36" s="6"/>
      <c r="M36" s="36"/>
    </row>
    <row r="37" spans="2:13" ht="20.1" customHeight="1">
      <c r="B37" s="5"/>
      <c r="C37" s="12" t="s">
        <v>40</v>
      </c>
      <c r="D37" s="27">
        <f>8+5+15.57+30.33+0.43</f>
        <v>59.33</v>
      </c>
      <c r="E37" s="12"/>
      <c r="F37" s="6"/>
      <c r="G37" s="6"/>
      <c r="H37" s="6"/>
      <c r="I37" s="6"/>
      <c r="J37" s="6"/>
      <c r="K37" s="6"/>
      <c r="L37" s="6"/>
      <c r="M37" s="36"/>
    </row>
    <row r="38" spans="2:13" ht="20.1" customHeight="1">
      <c r="B38" s="5"/>
      <c r="C38" s="12" t="s">
        <v>41</v>
      </c>
      <c r="D38" s="26">
        <v>23.26</v>
      </c>
      <c r="E38" s="12"/>
      <c r="F38" s="6"/>
      <c r="G38" s="6"/>
      <c r="H38" s="6"/>
      <c r="I38" s="6"/>
      <c r="J38" s="6"/>
      <c r="K38" s="6"/>
      <c r="L38" s="6"/>
      <c r="M38" s="36"/>
    </row>
    <row r="39" spans="2:13" ht="20.1" customHeight="1">
      <c r="B39" s="22"/>
      <c r="C39" s="15" t="s">
        <v>42</v>
      </c>
      <c r="D39" s="29">
        <f>6.8+0.68+1.78+4.35+550</f>
        <v>563.61</v>
      </c>
      <c r="E39" s="15"/>
      <c r="F39" s="23"/>
      <c r="G39" s="23"/>
      <c r="H39" s="23"/>
      <c r="I39" s="23"/>
      <c r="J39" s="23"/>
      <c r="K39" s="23"/>
      <c r="L39" s="23"/>
      <c r="M39" s="38"/>
    </row>
    <row r="40" spans="2:13" ht="15"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36"/>
    </row>
    <row r="41" spans="2:13" ht="15">
      <c r="B41" s="18" t="s">
        <v>43</v>
      </c>
      <c r="C41" s="19" t="s">
        <v>44</v>
      </c>
      <c r="D41" s="30"/>
      <c r="E41" s="30"/>
      <c r="F41" s="21"/>
      <c r="G41" s="21"/>
      <c r="H41" s="21"/>
      <c r="I41" s="21"/>
      <c r="J41" s="21"/>
      <c r="K41" s="21"/>
      <c r="L41" s="21"/>
      <c r="M41" s="37"/>
    </row>
    <row r="42" spans="2:13" ht="20.1" customHeight="1">
      <c r="B42" s="5"/>
      <c r="C42" s="12" t="s">
        <v>45</v>
      </c>
      <c r="D42" s="16">
        <v>52</v>
      </c>
      <c r="E42" s="16"/>
      <c r="F42" s="6"/>
      <c r="G42" s="6"/>
      <c r="H42" s="6"/>
      <c r="I42" s="6"/>
      <c r="J42" s="6"/>
      <c r="K42" s="6"/>
      <c r="L42" s="6"/>
      <c r="M42" s="36"/>
    </row>
    <row r="43" spans="2:13" ht="20.1" customHeight="1">
      <c r="B43" s="5"/>
      <c r="C43" s="12" t="s">
        <v>46</v>
      </c>
      <c r="D43" s="12">
        <v>349</v>
      </c>
      <c r="E43" s="12"/>
      <c r="F43" s="6"/>
      <c r="G43" s="6"/>
      <c r="H43" s="6"/>
      <c r="I43" s="6"/>
      <c r="J43" s="6"/>
      <c r="K43" s="6"/>
      <c r="L43" s="6"/>
      <c r="M43" s="36"/>
    </row>
    <row r="44" spans="2:13" ht="20.1" customHeight="1">
      <c r="B44" s="5"/>
      <c r="C44" s="12" t="s">
        <v>47</v>
      </c>
      <c r="D44" s="12">
        <v>625</v>
      </c>
      <c r="E44" s="12"/>
      <c r="F44" s="6"/>
      <c r="G44" s="6"/>
      <c r="H44" s="6"/>
      <c r="I44" s="6"/>
      <c r="J44" s="6"/>
      <c r="K44" s="6"/>
      <c r="L44" s="6"/>
      <c r="M44" s="36"/>
    </row>
    <row r="45" spans="2:13" ht="20.1" customHeight="1">
      <c r="B45" s="5"/>
      <c r="C45" s="12" t="s">
        <v>48</v>
      </c>
      <c r="D45" s="12">
        <v>57</v>
      </c>
      <c r="E45" s="12"/>
      <c r="F45" s="6"/>
      <c r="G45" s="6"/>
      <c r="H45" s="6"/>
      <c r="I45" s="6"/>
      <c r="J45" s="6"/>
      <c r="K45" s="6"/>
      <c r="L45" s="6"/>
      <c r="M45" s="36"/>
    </row>
    <row r="46" spans="2:13" ht="20.1" customHeight="1">
      <c r="B46" s="22"/>
      <c r="C46" s="15" t="s">
        <v>49</v>
      </c>
      <c r="D46" s="15"/>
      <c r="E46" s="15"/>
      <c r="F46" s="23"/>
      <c r="G46" s="23"/>
      <c r="H46" s="23"/>
      <c r="I46" s="23"/>
      <c r="J46" s="23"/>
      <c r="K46" s="23"/>
      <c r="L46" s="23"/>
      <c r="M46" s="38"/>
    </row>
    <row r="47" spans="2:13" ht="15"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36"/>
    </row>
    <row r="48" spans="2:13" ht="15">
      <c r="B48" s="18" t="s">
        <v>50</v>
      </c>
      <c r="C48" s="19" t="s">
        <v>51</v>
      </c>
      <c r="D48" s="31"/>
      <c r="E48" s="31"/>
      <c r="F48" s="21"/>
      <c r="G48" s="21"/>
      <c r="H48" s="21"/>
      <c r="I48" s="21"/>
      <c r="J48" s="21"/>
      <c r="K48" s="21"/>
      <c r="L48" s="21"/>
      <c r="M48" s="37"/>
    </row>
    <row r="49" spans="2:13" ht="20.1" customHeight="1">
      <c r="B49" s="5"/>
      <c r="C49" s="12" t="s">
        <v>52</v>
      </c>
      <c r="D49" s="12" t="s">
        <v>53</v>
      </c>
      <c r="E49" s="12"/>
      <c r="F49" s="17" t="s">
        <v>54</v>
      </c>
      <c r="G49" s="6"/>
      <c r="H49" s="6"/>
      <c r="I49" s="6"/>
      <c r="J49" s="6"/>
      <c r="K49" s="6"/>
      <c r="L49" s="6"/>
      <c r="M49" s="36"/>
    </row>
    <row r="50" spans="2:13" ht="20.1" customHeight="1">
      <c r="B50" s="5"/>
      <c r="C50" s="12" t="s">
        <v>55</v>
      </c>
      <c r="D50" s="12" t="s">
        <v>56</v>
      </c>
      <c r="E50" s="12"/>
      <c r="F50" s="6"/>
      <c r="G50" s="6"/>
      <c r="H50" s="6"/>
      <c r="I50" s="6"/>
      <c r="J50" s="6"/>
      <c r="K50" s="6"/>
      <c r="L50" s="6"/>
      <c r="M50" s="36"/>
    </row>
    <row r="51" spans="2:13" ht="20.1" customHeight="1">
      <c r="B51" s="5"/>
      <c r="C51" s="12" t="s">
        <v>57</v>
      </c>
      <c r="D51" s="12" t="s">
        <v>58</v>
      </c>
      <c r="E51" s="12"/>
      <c r="F51" s="6"/>
      <c r="G51" s="6"/>
      <c r="H51" s="6"/>
      <c r="I51" s="6"/>
      <c r="J51" s="6"/>
      <c r="K51" s="6"/>
      <c r="L51" s="6"/>
      <c r="M51" s="36"/>
    </row>
    <row r="52" spans="2:13" ht="20.1" customHeight="1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38"/>
    </row>
    <row r="53" spans="2:13" ht="15"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36"/>
    </row>
    <row r="54" spans="2:13" ht="15">
      <c r="B54" s="8" t="s">
        <v>59</v>
      </c>
      <c r="C54" s="9" t="s">
        <v>60</v>
      </c>
      <c r="D54" s="10"/>
      <c r="E54" s="10"/>
      <c r="F54" s="10"/>
      <c r="G54" s="10"/>
      <c r="H54" s="10"/>
      <c r="I54" s="10"/>
      <c r="J54" s="10"/>
      <c r="K54" s="10"/>
      <c r="L54" s="10"/>
      <c r="M54" s="37"/>
    </row>
    <row r="55" spans="2:13" ht="30" customHeight="1">
      <c r="B55" s="11"/>
      <c r="C55" s="12" t="s">
        <v>61</v>
      </c>
      <c r="D55" s="32">
        <v>0.68</v>
      </c>
      <c r="E55" s="32"/>
      <c r="F55" s="12"/>
      <c r="G55" s="12"/>
      <c r="H55" s="12"/>
      <c r="I55" s="12"/>
      <c r="J55" s="12"/>
      <c r="K55" s="12"/>
      <c r="L55" s="12"/>
      <c r="M55" s="36"/>
    </row>
    <row r="56" spans="2:13" ht="30" customHeight="1">
      <c r="B56" s="11"/>
      <c r="C56" s="12" t="s">
        <v>62</v>
      </c>
      <c r="D56" s="32">
        <v>0.15</v>
      </c>
      <c r="E56" s="32"/>
      <c r="F56" s="12"/>
      <c r="G56" s="12"/>
      <c r="H56" s="12"/>
      <c r="I56" s="12"/>
      <c r="J56" s="12"/>
      <c r="K56" s="12"/>
      <c r="L56" s="12"/>
      <c r="M56" s="36"/>
    </row>
    <row r="57" spans="2:13" ht="30" customHeight="1">
      <c r="B57" s="11"/>
      <c r="C57" s="12" t="s">
        <v>63</v>
      </c>
      <c r="D57" s="32">
        <v>0.14</v>
      </c>
      <c r="E57" s="32"/>
      <c r="F57" s="12"/>
      <c r="G57" s="12"/>
      <c r="H57" s="12"/>
      <c r="I57" s="12"/>
      <c r="J57" s="12"/>
      <c r="K57" s="12"/>
      <c r="L57" s="12"/>
      <c r="M57" s="36"/>
    </row>
    <row r="58" spans="2:13" ht="15">
      <c r="B58" s="11"/>
      <c r="C58" s="12" t="s">
        <v>64</v>
      </c>
      <c r="D58" s="32">
        <v>0.02</v>
      </c>
      <c r="E58" s="32"/>
      <c r="F58" s="12"/>
      <c r="G58" s="12"/>
      <c r="H58" s="12"/>
      <c r="I58" s="12"/>
      <c r="J58" s="12"/>
      <c r="K58" s="12"/>
      <c r="L58" s="12"/>
      <c r="M58" s="36"/>
    </row>
    <row r="59" spans="2:13" ht="15">
      <c r="B59" s="11"/>
      <c r="C59" s="12" t="s">
        <v>65</v>
      </c>
      <c r="D59" s="32">
        <v>0.01</v>
      </c>
      <c r="E59" s="32"/>
      <c r="F59" s="12"/>
      <c r="G59" s="12"/>
      <c r="H59" s="12"/>
      <c r="I59" s="12"/>
      <c r="J59" s="12"/>
      <c r="K59" s="12"/>
      <c r="L59" s="12"/>
      <c r="M59" s="36"/>
    </row>
    <row r="60" spans="2:13" ht="15"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38"/>
    </row>
    <row r="61" spans="2:13" ht="30" customHeight="1">
      <c r="B61" s="18" t="s">
        <v>66</v>
      </c>
      <c r="C61" s="19" t="s">
        <v>67</v>
      </c>
      <c r="D61" s="21"/>
      <c r="E61" s="21"/>
      <c r="F61" s="21"/>
      <c r="G61" s="21"/>
      <c r="H61" s="21"/>
      <c r="I61" s="21"/>
      <c r="J61" s="21"/>
      <c r="K61" s="21"/>
      <c r="L61" s="21"/>
      <c r="M61" s="37"/>
    </row>
    <row r="62" spans="2:13" ht="30" customHeight="1">
      <c r="B62" s="5"/>
      <c r="C62" s="12" t="s">
        <v>68</v>
      </c>
      <c r="D62" s="12">
        <v>10.98</v>
      </c>
      <c r="E62" s="12"/>
      <c r="F62" s="6"/>
      <c r="G62" s="6"/>
      <c r="H62" s="6"/>
      <c r="I62" s="6"/>
      <c r="J62" s="6"/>
      <c r="K62" s="6"/>
      <c r="L62" s="6"/>
      <c r="M62" s="36"/>
    </row>
    <row r="63" spans="2:13" ht="39.95" customHeight="1">
      <c r="B63" s="5"/>
      <c r="C63" s="12" t="s">
        <v>69</v>
      </c>
      <c r="D63" s="12">
        <v>19.68</v>
      </c>
      <c r="E63" s="12"/>
      <c r="F63" s="6"/>
      <c r="G63" s="6"/>
      <c r="H63" s="6"/>
      <c r="I63" s="6"/>
      <c r="J63" s="6"/>
      <c r="K63" s="6"/>
      <c r="L63" s="6"/>
      <c r="M63" s="36"/>
    </row>
    <row r="64" spans="2:13" ht="29.25">
      <c r="B64" s="22"/>
      <c r="C64" s="15" t="s">
        <v>70</v>
      </c>
      <c r="D64" s="15">
        <v>1.54</v>
      </c>
      <c r="E64" s="15"/>
      <c r="F64" s="23"/>
      <c r="G64" s="23"/>
      <c r="H64" s="23"/>
      <c r="I64" s="23"/>
      <c r="J64" s="23"/>
      <c r="K64" s="23"/>
      <c r="L64" s="23"/>
      <c r="M64" s="38"/>
    </row>
    <row r="65" spans="2:13" ht="15">
      <c r="B65" s="5"/>
      <c r="C65" s="12"/>
      <c r="D65" s="12"/>
      <c r="E65" s="12"/>
      <c r="F65" s="12"/>
      <c r="G65" s="6"/>
      <c r="H65" s="6"/>
      <c r="I65" s="6"/>
      <c r="J65" s="6"/>
      <c r="K65" s="6"/>
      <c r="L65" s="6"/>
      <c r="M65" s="36"/>
    </row>
    <row r="66" spans="2:13" ht="60" customHeight="1">
      <c r="B66" s="18" t="s">
        <v>71</v>
      </c>
      <c r="C66" s="19" t="s">
        <v>72</v>
      </c>
      <c r="D66" s="21"/>
      <c r="E66" s="21"/>
      <c r="F66" s="21"/>
      <c r="G66" s="21"/>
      <c r="H66" s="21"/>
      <c r="I66" s="21"/>
      <c r="J66" s="21"/>
      <c r="K66" s="21"/>
      <c r="L66" s="21"/>
      <c r="M66" s="37"/>
    </row>
    <row r="67" spans="2:13" ht="15"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 s="36"/>
    </row>
    <row r="68" spans="2:13" ht="28.5">
      <c r="B68" s="5"/>
      <c r="C68" s="12" t="s">
        <v>73</v>
      </c>
      <c r="D68" s="39">
        <v>121.6</v>
      </c>
      <c r="E68" s="39"/>
      <c r="F68" s="6"/>
      <c r="G68" s="6"/>
      <c r="H68" s="6"/>
      <c r="I68" s="6"/>
      <c r="J68" s="6"/>
      <c r="K68" s="6"/>
      <c r="L68" s="6"/>
      <c r="M68" s="36"/>
    </row>
    <row r="69" spans="2:13" ht="28.5">
      <c r="B69" s="5"/>
      <c r="C69" s="12" t="s">
        <v>74</v>
      </c>
      <c r="D69" s="39">
        <v>36.91</v>
      </c>
      <c r="E69" s="39"/>
      <c r="F69" s="6"/>
      <c r="G69" s="6"/>
      <c r="H69" s="6"/>
      <c r="I69" s="6"/>
      <c r="J69" s="6"/>
      <c r="K69" s="6"/>
      <c r="L69" s="6"/>
      <c r="M69" s="36"/>
    </row>
    <row r="70" spans="2:13" ht="43.5">
      <c r="B70" s="22"/>
      <c r="C70" s="15" t="s">
        <v>75</v>
      </c>
      <c r="D70" s="40">
        <v>118</v>
      </c>
      <c r="E70" s="40"/>
      <c r="F70" s="23"/>
      <c r="G70" s="23"/>
      <c r="H70" s="23"/>
      <c r="I70" s="23"/>
      <c r="J70" s="23"/>
      <c r="K70" s="23"/>
      <c r="L70" s="23"/>
      <c r="M70" s="38"/>
    </row>
    <row r="71" spans="2:13" ht="15"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36"/>
    </row>
    <row r="72" spans="2:13" ht="20.25">
      <c r="B72" s="41" t="s">
        <v>76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2:13" ht="15">
      <c r="B73" s="42" t="s">
        <v>77</v>
      </c>
      <c r="C73" s="42" t="s">
        <v>78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</row>
    <row r="74" spans="2:15" ht="57">
      <c r="B74" s="43" t="s">
        <v>79</v>
      </c>
      <c r="C74" s="43" t="s">
        <v>80</v>
      </c>
      <c r="D74" s="44" t="s">
        <v>81</v>
      </c>
      <c r="E74" s="44" t="s">
        <v>82</v>
      </c>
      <c r="F74" s="44" t="s">
        <v>83</v>
      </c>
      <c r="G74" s="44" t="s">
        <v>84</v>
      </c>
      <c r="H74" s="44" t="s">
        <v>85</v>
      </c>
      <c r="I74" s="44" t="s">
        <v>86</v>
      </c>
      <c r="J74" s="44" t="s">
        <v>87</v>
      </c>
      <c r="K74" s="44" t="s">
        <v>88</v>
      </c>
      <c r="L74" s="44" t="s">
        <v>89</v>
      </c>
      <c r="M74" s="44" t="s">
        <v>90</v>
      </c>
      <c r="N74" s="62"/>
      <c r="O74" s="62"/>
    </row>
    <row r="75" spans="2:15" ht="30">
      <c r="B75" s="43">
        <v>1</v>
      </c>
      <c r="C75" s="45" t="s">
        <v>91</v>
      </c>
      <c r="D75" s="44"/>
      <c r="E75" s="46" t="s">
        <v>92</v>
      </c>
      <c r="F75" s="47" t="s">
        <v>93</v>
      </c>
      <c r="G75" s="48">
        <v>0.0211</v>
      </c>
      <c r="H75" s="47">
        <v>0.019</v>
      </c>
      <c r="I75" s="48">
        <v>12</v>
      </c>
      <c r="J75" s="48" t="s">
        <v>94</v>
      </c>
      <c r="K75" s="48" t="s">
        <v>95</v>
      </c>
      <c r="L75" s="63"/>
      <c r="M75" s="44">
        <v>1</v>
      </c>
      <c r="N75" s="62"/>
      <c r="O75" s="62"/>
    </row>
    <row r="76" spans="2:15" ht="30">
      <c r="B76" s="43">
        <v>2</v>
      </c>
      <c r="C76" s="48" t="s">
        <v>96</v>
      </c>
      <c r="D76" s="44"/>
      <c r="E76" s="46" t="s">
        <v>92</v>
      </c>
      <c r="F76" s="49">
        <v>10</v>
      </c>
      <c r="G76" s="50">
        <v>5.71</v>
      </c>
      <c r="H76" s="49">
        <f>G76*0.15</f>
        <v>0.8565</v>
      </c>
      <c r="I76" s="64">
        <f>H76*100000/176</f>
        <v>486.647727272727</v>
      </c>
      <c r="J76" s="48" t="s">
        <v>97</v>
      </c>
      <c r="K76" s="48" t="s">
        <v>98</v>
      </c>
      <c r="L76" s="63"/>
      <c r="M76" s="44">
        <v>1</v>
      </c>
      <c r="N76" s="62"/>
      <c r="O76" s="62"/>
    </row>
    <row r="77" spans="2:15" ht="15">
      <c r="B77" s="43">
        <v>3</v>
      </c>
      <c r="C77" s="48" t="s">
        <v>96</v>
      </c>
      <c r="D77" s="47"/>
      <c r="E77" s="51" t="s">
        <v>99</v>
      </c>
      <c r="F77" s="52" t="s">
        <v>100</v>
      </c>
      <c r="G77" s="53">
        <v>6</v>
      </c>
      <c r="H77" s="53">
        <v>2.5</v>
      </c>
      <c r="I77" s="53">
        <v>1295</v>
      </c>
      <c r="J77" s="47"/>
      <c r="K77" s="47"/>
      <c r="L77" s="47"/>
      <c r="M77" s="47"/>
      <c r="N77" s="62"/>
      <c r="O77" s="62"/>
    </row>
    <row r="78" spans="2:15" ht="15">
      <c r="B78" s="43">
        <v>4</v>
      </c>
      <c r="C78" s="48" t="s">
        <v>96</v>
      </c>
      <c r="D78" s="47"/>
      <c r="E78" s="44" t="s">
        <v>101</v>
      </c>
      <c r="F78" s="54" t="s">
        <v>102</v>
      </c>
      <c r="G78" s="53">
        <v>6</v>
      </c>
      <c r="H78" s="53">
        <v>2.5</v>
      </c>
      <c r="I78" s="53">
        <v>1295</v>
      </c>
      <c r="J78" s="47"/>
      <c r="K78" s="47"/>
      <c r="L78" s="47"/>
      <c r="M78" s="47"/>
      <c r="N78" s="62"/>
      <c r="O78" s="62"/>
    </row>
    <row r="79" spans="2:15" ht="15">
      <c r="B79" s="43">
        <v>5</v>
      </c>
      <c r="C79" s="48" t="s">
        <v>96</v>
      </c>
      <c r="D79" s="47"/>
      <c r="E79" s="44" t="s">
        <v>103</v>
      </c>
      <c r="F79" s="54" t="s">
        <v>102</v>
      </c>
      <c r="G79" s="53">
        <v>6</v>
      </c>
      <c r="H79" s="53">
        <v>2.5</v>
      </c>
      <c r="I79" s="53">
        <v>1295</v>
      </c>
      <c r="J79" s="47"/>
      <c r="K79" s="47"/>
      <c r="L79" s="47"/>
      <c r="M79" s="47"/>
      <c r="N79" s="62"/>
      <c r="O79" s="62"/>
    </row>
    <row r="80" spans="2:15" ht="15">
      <c r="B80" s="43">
        <v>6</v>
      </c>
      <c r="C80" s="48" t="s">
        <v>96</v>
      </c>
      <c r="D80" s="47"/>
      <c r="E80" s="44" t="s">
        <v>103</v>
      </c>
      <c r="F80" s="54" t="s">
        <v>102</v>
      </c>
      <c r="G80" s="53">
        <v>6</v>
      </c>
      <c r="H80" s="53">
        <v>2.5</v>
      </c>
      <c r="I80" s="53">
        <v>1295</v>
      </c>
      <c r="J80" s="47"/>
      <c r="K80" s="47"/>
      <c r="L80" s="47"/>
      <c r="M80" s="47"/>
      <c r="N80" s="62"/>
      <c r="O80" s="62"/>
    </row>
    <row r="81" spans="2:15" ht="15">
      <c r="B81" s="43">
        <v>7</v>
      </c>
      <c r="C81" s="48" t="s">
        <v>96</v>
      </c>
      <c r="D81" s="47"/>
      <c r="E81" s="44" t="s">
        <v>99</v>
      </c>
      <c r="F81" s="54" t="s">
        <v>102</v>
      </c>
      <c r="G81" s="53">
        <v>6</v>
      </c>
      <c r="H81" s="53">
        <v>2.5</v>
      </c>
      <c r="I81" s="53">
        <v>1295</v>
      </c>
      <c r="J81" s="47"/>
      <c r="K81" s="47"/>
      <c r="L81" s="47"/>
      <c r="M81" s="47"/>
      <c r="N81" s="62"/>
      <c r="O81" s="62"/>
    </row>
    <row r="82" spans="2:15" ht="15">
      <c r="B82" s="43">
        <v>8</v>
      </c>
      <c r="C82" s="48" t="s">
        <v>104</v>
      </c>
      <c r="D82" s="47"/>
      <c r="E82" s="47" t="s">
        <v>105</v>
      </c>
      <c r="F82" s="47" t="s">
        <v>106</v>
      </c>
      <c r="G82" s="55">
        <v>0.4617</v>
      </c>
      <c r="H82" s="47">
        <v>0.459</v>
      </c>
      <c r="I82" s="55">
        <v>243</v>
      </c>
      <c r="J82" s="47"/>
      <c r="K82" s="47"/>
      <c r="L82" s="47"/>
      <c r="M82" s="47"/>
      <c r="N82" s="62"/>
      <c r="O82" s="62"/>
    </row>
    <row r="83" spans="2:15" ht="15">
      <c r="B83" s="43">
        <v>9</v>
      </c>
      <c r="C83" s="48" t="s">
        <v>104</v>
      </c>
      <c r="D83" s="47"/>
      <c r="E83" s="47" t="s">
        <v>105</v>
      </c>
      <c r="F83" s="47" t="s">
        <v>107</v>
      </c>
      <c r="G83" s="48">
        <v>0.45</v>
      </c>
      <c r="H83" s="47">
        <v>0.38</v>
      </c>
      <c r="I83" s="48">
        <v>200</v>
      </c>
      <c r="J83" s="47"/>
      <c r="K83" s="47"/>
      <c r="L83" s="47"/>
      <c r="M83" s="47"/>
      <c r="N83" s="62"/>
      <c r="O83" s="62"/>
    </row>
    <row r="84" spans="2:15" ht="15">
      <c r="B84" s="43">
        <v>10</v>
      </c>
      <c r="C84" s="56" t="s">
        <v>104</v>
      </c>
      <c r="D84" s="47"/>
      <c r="E84" s="44"/>
      <c r="F84" s="47" t="s">
        <v>108</v>
      </c>
      <c r="G84" s="48">
        <v>0.68</v>
      </c>
      <c r="H84" s="51">
        <v>0.57</v>
      </c>
      <c r="I84" s="48">
        <v>160</v>
      </c>
      <c r="J84" s="47"/>
      <c r="K84" s="47"/>
      <c r="L84" s="47"/>
      <c r="M84" s="47"/>
      <c r="N84" s="62"/>
      <c r="O84" s="62"/>
    </row>
    <row r="85" spans="2:15" ht="15">
      <c r="B85" s="43">
        <v>11</v>
      </c>
      <c r="C85" s="56" t="s">
        <v>104</v>
      </c>
      <c r="D85" s="47"/>
      <c r="E85" s="44"/>
      <c r="F85" s="47" t="s">
        <v>106</v>
      </c>
      <c r="G85" s="55">
        <v>0.4617</v>
      </c>
      <c r="H85" s="47">
        <v>0.459</v>
      </c>
      <c r="I85" s="55">
        <v>243</v>
      </c>
      <c r="J85" s="47"/>
      <c r="K85" s="47"/>
      <c r="L85" s="47"/>
      <c r="M85" s="47"/>
      <c r="N85" s="62"/>
      <c r="O85" s="62"/>
    </row>
    <row r="86" spans="2:15" ht="15">
      <c r="B86" s="43">
        <v>12</v>
      </c>
      <c r="C86" s="48" t="s">
        <v>104</v>
      </c>
      <c r="D86" s="47"/>
      <c r="E86" s="47" t="s">
        <v>105</v>
      </c>
      <c r="F86" s="47" t="s">
        <v>107</v>
      </c>
      <c r="G86" s="48">
        <v>0.45</v>
      </c>
      <c r="H86" s="47">
        <v>0.38</v>
      </c>
      <c r="I86" s="48">
        <v>200</v>
      </c>
      <c r="J86" s="47"/>
      <c r="K86" s="47"/>
      <c r="L86" s="47"/>
      <c r="M86" s="47"/>
      <c r="N86" s="62"/>
      <c r="O86" s="62"/>
    </row>
    <row r="87" spans="2:15" ht="15">
      <c r="B87" s="43">
        <v>13</v>
      </c>
      <c r="C87" s="48" t="s">
        <v>109</v>
      </c>
      <c r="D87" s="47"/>
      <c r="E87" s="47" t="s">
        <v>105</v>
      </c>
      <c r="F87" s="47" t="s">
        <v>107</v>
      </c>
      <c r="G87" s="48">
        <v>0.45</v>
      </c>
      <c r="H87" s="47">
        <v>0.38</v>
      </c>
      <c r="I87" s="48">
        <v>200</v>
      </c>
      <c r="J87" s="47"/>
      <c r="K87" s="47"/>
      <c r="L87" s="47"/>
      <c r="M87" s="47"/>
      <c r="N87" s="62"/>
      <c r="O87" s="62"/>
    </row>
    <row r="88" spans="2:15" ht="15">
      <c r="B88" s="43">
        <v>14</v>
      </c>
      <c r="C88" s="57" t="s">
        <v>110</v>
      </c>
      <c r="D88" s="44"/>
      <c r="E88" s="58" t="s">
        <v>111</v>
      </c>
      <c r="F88" s="44" t="s">
        <v>112</v>
      </c>
      <c r="G88" s="50">
        <v>2.98</v>
      </c>
      <c r="H88" s="49">
        <f aca="true" t="shared" si="0" ref="H88:H129">G88*0.93</f>
        <v>2.7714</v>
      </c>
      <c r="I88" s="64">
        <f aca="true" t="shared" si="1" ref="I88:I129">H88*100000/176</f>
        <v>1574.65909090909</v>
      </c>
      <c r="J88" s="48" t="s">
        <v>113</v>
      </c>
      <c r="K88" s="48" t="s">
        <v>114</v>
      </c>
      <c r="L88" s="65">
        <v>3.72645</v>
      </c>
      <c r="M88" s="44"/>
      <c r="N88" s="62"/>
      <c r="O88" s="62"/>
    </row>
    <row r="89" spans="2:15" ht="30">
      <c r="B89" s="43">
        <v>15</v>
      </c>
      <c r="C89" s="57" t="s">
        <v>110</v>
      </c>
      <c r="D89" s="44">
        <v>1</v>
      </c>
      <c r="E89" s="59" t="s">
        <v>115</v>
      </c>
      <c r="F89" s="44" t="s">
        <v>112</v>
      </c>
      <c r="G89" s="50">
        <v>2.98</v>
      </c>
      <c r="H89" s="49">
        <f t="shared" si="0"/>
        <v>2.7714</v>
      </c>
      <c r="I89" s="64">
        <f t="shared" si="1"/>
        <v>1574.65909090909</v>
      </c>
      <c r="J89" s="48" t="s">
        <v>97</v>
      </c>
      <c r="K89" s="48" t="s">
        <v>98</v>
      </c>
      <c r="L89" s="65">
        <v>3.72645</v>
      </c>
      <c r="M89" s="44"/>
      <c r="N89" s="62"/>
      <c r="O89" s="62"/>
    </row>
    <row r="90" spans="2:15" ht="30">
      <c r="B90" s="43">
        <v>16</v>
      </c>
      <c r="C90" s="57" t="s">
        <v>110</v>
      </c>
      <c r="D90" s="44">
        <v>1</v>
      </c>
      <c r="E90" s="46" t="s">
        <v>116</v>
      </c>
      <c r="F90" s="44" t="s">
        <v>112</v>
      </c>
      <c r="G90" s="50">
        <v>2.98</v>
      </c>
      <c r="H90" s="49">
        <f t="shared" si="0"/>
        <v>2.7714</v>
      </c>
      <c r="I90" s="64">
        <f t="shared" si="1"/>
        <v>1574.65909090909</v>
      </c>
      <c r="J90" s="48" t="s">
        <v>117</v>
      </c>
      <c r="K90" s="48" t="s">
        <v>118</v>
      </c>
      <c r="L90" s="65">
        <v>3.72645</v>
      </c>
      <c r="M90" s="44"/>
      <c r="N90" s="62"/>
      <c r="O90" s="62"/>
    </row>
    <row r="91" spans="2:15" ht="30">
      <c r="B91" s="43">
        <v>17</v>
      </c>
      <c r="C91" s="57" t="s">
        <v>110</v>
      </c>
      <c r="D91" s="44">
        <v>1</v>
      </c>
      <c r="E91" s="46" t="s">
        <v>119</v>
      </c>
      <c r="F91" s="44" t="s">
        <v>112</v>
      </c>
      <c r="G91" s="50">
        <v>2.98</v>
      </c>
      <c r="H91" s="49">
        <f t="shared" si="0"/>
        <v>2.7714</v>
      </c>
      <c r="I91" s="64">
        <f t="shared" si="1"/>
        <v>1574.65909090909</v>
      </c>
      <c r="J91" s="48" t="s">
        <v>120</v>
      </c>
      <c r="K91" s="48" t="s">
        <v>121</v>
      </c>
      <c r="L91" s="65">
        <v>3.72645</v>
      </c>
      <c r="M91" s="44"/>
      <c r="N91" s="66"/>
      <c r="O91" s="62"/>
    </row>
    <row r="92" spans="2:15" ht="15">
      <c r="B92" s="43">
        <v>18</v>
      </c>
      <c r="C92" s="48" t="s">
        <v>110</v>
      </c>
      <c r="D92" s="47"/>
      <c r="E92" s="47" t="s">
        <v>122</v>
      </c>
      <c r="F92" s="44" t="s">
        <v>112</v>
      </c>
      <c r="G92" s="50">
        <v>2.98</v>
      </c>
      <c r="H92" s="49">
        <f t="shared" si="0"/>
        <v>2.7714</v>
      </c>
      <c r="I92" s="64">
        <f t="shared" si="1"/>
        <v>1574.65909090909</v>
      </c>
      <c r="J92" s="47"/>
      <c r="K92" s="47"/>
      <c r="L92" s="65">
        <v>3.72645</v>
      </c>
      <c r="M92" s="44"/>
      <c r="N92" s="62"/>
      <c r="O92" s="62"/>
    </row>
    <row r="93" spans="2:15" ht="15">
      <c r="B93" s="43">
        <v>19</v>
      </c>
      <c r="C93" s="48" t="s">
        <v>110</v>
      </c>
      <c r="D93" s="47"/>
      <c r="E93" s="47" t="s">
        <v>122</v>
      </c>
      <c r="F93" s="44" t="s">
        <v>112</v>
      </c>
      <c r="G93" s="50">
        <v>2.98</v>
      </c>
      <c r="H93" s="49">
        <f t="shared" si="0"/>
        <v>2.7714</v>
      </c>
      <c r="I93" s="64">
        <f t="shared" si="1"/>
        <v>1574.65909090909</v>
      </c>
      <c r="J93" s="47"/>
      <c r="K93" s="47"/>
      <c r="L93" s="65">
        <v>3.72645</v>
      </c>
      <c r="M93" s="44"/>
      <c r="N93" s="62"/>
      <c r="O93" s="62"/>
    </row>
    <row r="94" spans="2:15" ht="42.75">
      <c r="B94" s="43">
        <v>20</v>
      </c>
      <c r="C94" s="48" t="s">
        <v>110</v>
      </c>
      <c r="D94" s="47"/>
      <c r="E94" s="60" t="s">
        <v>123</v>
      </c>
      <c r="F94" s="44" t="s">
        <v>112</v>
      </c>
      <c r="G94" s="50">
        <v>2.98</v>
      </c>
      <c r="H94" s="49">
        <f t="shared" si="0"/>
        <v>2.7714</v>
      </c>
      <c r="I94" s="64">
        <f t="shared" si="1"/>
        <v>1574.65909090909</v>
      </c>
      <c r="J94" s="47"/>
      <c r="K94" s="47"/>
      <c r="L94" s="65">
        <v>3.72645</v>
      </c>
      <c r="M94" s="44"/>
      <c r="N94" s="62"/>
      <c r="O94" s="62"/>
    </row>
    <row r="95" spans="2:15" ht="28.5">
      <c r="B95" s="43">
        <v>21</v>
      </c>
      <c r="C95" s="48" t="s">
        <v>110</v>
      </c>
      <c r="D95" s="47"/>
      <c r="E95" s="60" t="s">
        <v>124</v>
      </c>
      <c r="F95" s="44" t="s">
        <v>112</v>
      </c>
      <c r="G95" s="50">
        <v>2.98</v>
      </c>
      <c r="H95" s="49">
        <f t="shared" si="0"/>
        <v>2.7714</v>
      </c>
      <c r="I95" s="64">
        <f t="shared" si="1"/>
        <v>1574.65909090909</v>
      </c>
      <c r="J95" s="47"/>
      <c r="K95" s="47"/>
      <c r="L95" s="65">
        <v>3.72645</v>
      </c>
      <c r="M95" s="44"/>
      <c r="N95" s="62"/>
      <c r="O95" s="62"/>
    </row>
    <row r="96" spans="2:15" ht="42.75">
      <c r="B96" s="43">
        <v>22</v>
      </c>
      <c r="C96" s="48" t="s">
        <v>110</v>
      </c>
      <c r="D96" s="47"/>
      <c r="E96" s="60" t="s">
        <v>125</v>
      </c>
      <c r="F96" s="44" t="s">
        <v>112</v>
      </c>
      <c r="G96" s="50">
        <v>2.98</v>
      </c>
      <c r="H96" s="49">
        <f t="shared" si="0"/>
        <v>2.7714</v>
      </c>
      <c r="I96" s="64">
        <f t="shared" si="1"/>
        <v>1574.65909090909</v>
      </c>
      <c r="J96" s="47"/>
      <c r="K96" s="47"/>
      <c r="L96" s="65">
        <v>3.72645</v>
      </c>
      <c r="M96" s="44"/>
      <c r="N96" s="62"/>
      <c r="O96" s="62"/>
    </row>
    <row r="97" spans="2:15" ht="28.5">
      <c r="B97" s="43">
        <v>23</v>
      </c>
      <c r="C97" s="48" t="s">
        <v>110</v>
      </c>
      <c r="D97" s="47"/>
      <c r="E97" s="44" t="s">
        <v>126</v>
      </c>
      <c r="F97" s="44" t="s">
        <v>112</v>
      </c>
      <c r="G97" s="50">
        <v>2.98</v>
      </c>
      <c r="H97" s="49">
        <f t="shared" si="0"/>
        <v>2.7714</v>
      </c>
      <c r="I97" s="64">
        <f t="shared" si="1"/>
        <v>1574.65909090909</v>
      </c>
      <c r="J97" s="47"/>
      <c r="K97" s="47"/>
      <c r="L97" s="65">
        <v>3.72645</v>
      </c>
      <c r="M97" s="44"/>
      <c r="N97" s="62"/>
      <c r="O97" s="62"/>
    </row>
    <row r="98" spans="2:15" ht="28.5">
      <c r="B98" s="43">
        <v>24</v>
      </c>
      <c r="C98" s="48" t="s">
        <v>110</v>
      </c>
      <c r="D98" s="47"/>
      <c r="E98" s="44" t="s">
        <v>127</v>
      </c>
      <c r="F98" s="44" t="s">
        <v>112</v>
      </c>
      <c r="G98" s="50">
        <v>2.98</v>
      </c>
      <c r="H98" s="49">
        <f t="shared" si="0"/>
        <v>2.7714</v>
      </c>
      <c r="I98" s="64">
        <f t="shared" si="1"/>
        <v>1574.65909090909</v>
      </c>
      <c r="J98" s="47"/>
      <c r="K98" s="47"/>
      <c r="L98" s="65">
        <v>3.72645</v>
      </c>
      <c r="M98" s="44"/>
      <c r="N98" s="62"/>
      <c r="O98" s="62"/>
    </row>
    <row r="99" spans="2:15" ht="28.5">
      <c r="B99" s="43">
        <v>25</v>
      </c>
      <c r="C99" s="56" t="s">
        <v>110</v>
      </c>
      <c r="D99" s="47"/>
      <c r="E99" s="44" t="s">
        <v>128</v>
      </c>
      <c r="F99" s="44" t="s">
        <v>112</v>
      </c>
      <c r="G99" s="50">
        <v>2.98</v>
      </c>
      <c r="H99" s="49">
        <f t="shared" si="0"/>
        <v>2.7714</v>
      </c>
      <c r="I99" s="64">
        <f t="shared" si="1"/>
        <v>1574.65909090909</v>
      </c>
      <c r="J99" s="47"/>
      <c r="K99" s="47"/>
      <c r="L99" s="65">
        <v>3.72645</v>
      </c>
      <c r="M99" s="44"/>
      <c r="N99" s="62"/>
      <c r="O99" s="62"/>
    </row>
    <row r="100" spans="2:15" ht="28.5">
      <c r="B100" s="43">
        <v>26</v>
      </c>
      <c r="C100" s="48" t="s">
        <v>110</v>
      </c>
      <c r="D100" s="47"/>
      <c r="E100" s="44" t="s">
        <v>129</v>
      </c>
      <c r="F100" s="44" t="s">
        <v>112</v>
      </c>
      <c r="G100" s="50">
        <v>2.98</v>
      </c>
      <c r="H100" s="49">
        <f t="shared" si="0"/>
        <v>2.7714</v>
      </c>
      <c r="I100" s="64">
        <f t="shared" si="1"/>
        <v>1574.65909090909</v>
      </c>
      <c r="J100" s="47"/>
      <c r="K100" s="47"/>
      <c r="L100" s="65">
        <v>3.72645</v>
      </c>
      <c r="M100" s="44"/>
      <c r="N100" s="62"/>
      <c r="O100" s="62"/>
    </row>
    <row r="101" spans="2:15" ht="28.5">
      <c r="B101" s="43">
        <v>27</v>
      </c>
      <c r="C101" s="48" t="s">
        <v>110</v>
      </c>
      <c r="D101" s="47"/>
      <c r="E101" s="60" t="s">
        <v>130</v>
      </c>
      <c r="F101" s="44" t="s">
        <v>112</v>
      </c>
      <c r="G101" s="50">
        <v>2.98</v>
      </c>
      <c r="H101" s="49">
        <f t="shared" si="0"/>
        <v>2.7714</v>
      </c>
      <c r="I101" s="64">
        <f t="shared" si="1"/>
        <v>1574.65909090909</v>
      </c>
      <c r="J101" s="47"/>
      <c r="K101" s="47"/>
      <c r="L101" s="65">
        <v>3.72645</v>
      </c>
      <c r="M101" s="44"/>
      <c r="N101" s="62"/>
      <c r="O101" s="62"/>
    </row>
    <row r="102" spans="2:15" ht="28.5">
      <c r="B102" s="43">
        <v>28</v>
      </c>
      <c r="C102" s="48" t="s">
        <v>110</v>
      </c>
      <c r="D102" s="47"/>
      <c r="E102" s="44" t="s">
        <v>131</v>
      </c>
      <c r="F102" s="44" t="s">
        <v>112</v>
      </c>
      <c r="G102" s="50">
        <v>2.98</v>
      </c>
      <c r="H102" s="49">
        <f t="shared" si="0"/>
        <v>2.7714</v>
      </c>
      <c r="I102" s="64">
        <f t="shared" si="1"/>
        <v>1574.65909090909</v>
      </c>
      <c r="J102" s="47"/>
      <c r="K102" s="47"/>
      <c r="L102" s="65">
        <v>3.72645</v>
      </c>
      <c r="M102" s="44"/>
      <c r="N102" s="62"/>
      <c r="O102" s="62"/>
    </row>
    <row r="103" spans="2:15" ht="42.75">
      <c r="B103" s="43">
        <v>29</v>
      </c>
      <c r="C103" s="48" t="s">
        <v>110</v>
      </c>
      <c r="D103" s="47"/>
      <c r="E103" s="44" t="s">
        <v>132</v>
      </c>
      <c r="F103" s="44" t="s">
        <v>112</v>
      </c>
      <c r="G103" s="50">
        <v>2.98</v>
      </c>
      <c r="H103" s="49">
        <f t="shared" si="0"/>
        <v>2.7714</v>
      </c>
      <c r="I103" s="64">
        <f t="shared" si="1"/>
        <v>1574.65909090909</v>
      </c>
      <c r="J103" s="47"/>
      <c r="K103" s="47"/>
      <c r="L103" s="65">
        <v>3.72645</v>
      </c>
      <c r="M103" s="44"/>
      <c r="N103" s="62"/>
      <c r="O103" s="62"/>
    </row>
    <row r="104" spans="2:15" ht="28.5">
      <c r="B104" s="43">
        <v>30</v>
      </c>
      <c r="C104" s="48" t="s">
        <v>110</v>
      </c>
      <c r="D104" s="47"/>
      <c r="E104" s="44" t="s">
        <v>133</v>
      </c>
      <c r="F104" s="44" t="s">
        <v>112</v>
      </c>
      <c r="G104" s="50">
        <v>2.98</v>
      </c>
      <c r="H104" s="49">
        <f t="shared" si="0"/>
        <v>2.7714</v>
      </c>
      <c r="I104" s="64">
        <f t="shared" si="1"/>
        <v>1574.65909090909</v>
      </c>
      <c r="J104" s="47"/>
      <c r="K104" s="47"/>
      <c r="L104" s="65">
        <v>3.72645</v>
      </c>
      <c r="M104" s="44"/>
      <c r="N104" s="62"/>
      <c r="O104" s="62"/>
    </row>
    <row r="105" spans="2:15" ht="15">
      <c r="B105" s="43">
        <v>31</v>
      </c>
      <c r="C105" s="48" t="s">
        <v>110</v>
      </c>
      <c r="D105" s="47"/>
      <c r="E105" s="44" t="s">
        <v>134</v>
      </c>
      <c r="F105" s="44" t="s">
        <v>112</v>
      </c>
      <c r="G105" s="50">
        <v>2.98</v>
      </c>
      <c r="H105" s="49">
        <f t="shared" si="0"/>
        <v>2.7714</v>
      </c>
      <c r="I105" s="64">
        <f t="shared" si="1"/>
        <v>1574.65909090909</v>
      </c>
      <c r="J105" s="47"/>
      <c r="K105" s="47"/>
      <c r="L105" s="65">
        <v>3.72645</v>
      </c>
      <c r="M105" s="44"/>
      <c r="N105" s="62"/>
      <c r="O105" s="62"/>
    </row>
    <row r="106" spans="2:15" ht="28.5">
      <c r="B106" s="43">
        <v>32</v>
      </c>
      <c r="C106" s="48" t="s">
        <v>110</v>
      </c>
      <c r="D106" s="47"/>
      <c r="E106" s="44" t="s">
        <v>135</v>
      </c>
      <c r="F106" s="44" t="s">
        <v>112</v>
      </c>
      <c r="G106" s="50">
        <v>2.98</v>
      </c>
      <c r="H106" s="49">
        <f t="shared" si="0"/>
        <v>2.7714</v>
      </c>
      <c r="I106" s="64">
        <f t="shared" si="1"/>
        <v>1574.65909090909</v>
      </c>
      <c r="J106" s="47"/>
      <c r="K106" s="47"/>
      <c r="L106" s="65">
        <v>3.72645</v>
      </c>
      <c r="M106" s="44"/>
      <c r="N106" s="62"/>
      <c r="O106" s="62"/>
    </row>
    <row r="107" spans="2:15" ht="15">
      <c r="B107" s="43">
        <v>33</v>
      </c>
      <c r="C107" s="48" t="s">
        <v>110</v>
      </c>
      <c r="D107" s="47"/>
      <c r="E107" s="47"/>
      <c r="F107" s="44" t="s">
        <v>112</v>
      </c>
      <c r="G107" s="50">
        <v>2.98</v>
      </c>
      <c r="H107" s="49">
        <f t="shared" si="0"/>
        <v>2.7714</v>
      </c>
      <c r="I107" s="64">
        <f t="shared" si="1"/>
        <v>1574.65909090909</v>
      </c>
      <c r="J107" s="47"/>
      <c r="K107" s="47"/>
      <c r="L107" s="65">
        <v>3.72645</v>
      </c>
      <c r="M107" s="44"/>
      <c r="N107" s="62"/>
      <c r="O107" s="62"/>
    </row>
    <row r="108" spans="2:15" ht="15">
      <c r="B108" s="43">
        <v>34</v>
      </c>
      <c r="C108" s="56" t="s">
        <v>136</v>
      </c>
      <c r="D108" s="47"/>
      <c r="E108" s="44" t="s">
        <v>137</v>
      </c>
      <c r="F108" s="44" t="s">
        <v>112</v>
      </c>
      <c r="G108" s="50">
        <v>2.98</v>
      </c>
      <c r="H108" s="49">
        <f t="shared" si="0"/>
        <v>2.7714</v>
      </c>
      <c r="I108" s="64">
        <f t="shared" si="1"/>
        <v>1574.65909090909</v>
      </c>
      <c r="J108" s="47"/>
      <c r="K108" s="47"/>
      <c r="L108" s="65">
        <v>3.72645</v>
      </c>
      <c r="M108" s="44"/>
      <c r="N108" s="62"/>
      <c r="O108" s="62"/>
    </row>
    <row r="109" spans="2:15" ht="28.5">
      <c r="B109" s="43">
        <v>35</v>
      </c>
      <c r="C109" s="48" t="s">
        <v>136</v>
      </c>
      <c r="D109" s="47"/>
      <c r="E109" s="60" t="s">
        <v>138</v>
      </c>
      <c r="F109" s="44" t="s">
        <v>112</v>
      </c>
      <c r="G109" s="50">
        <v>2.98</v>
      </c>
      <c r="H109" s="49">
        <f t="shared" si="0"/>
        <v>2.7714</v>
      </c>
      <c r="I109" s="64">
        <f t="shared" si="1"/>
        <v>1574.65909090909</v>
      </c>
      <c r="J109" s="47"/>
      <c r="K109" s="47"/>
      <c r="L109" s="65">
        <v>3.72645</v>
      </c>
      <c r="M109" s="44"/>
      <c r="N109" s="62"/>
      <c r="O109" s="62"/>
    </row>
    <row r="110" spans="2:15" ht="28.5">
      <c r="B110" s="43">
        <v>36</v>
      </c>
      <c r="C110" s="48" t="s">
        <v>136</v>
      </c>
      <c r="D110" s="47"/>
      <c r="E110" s="44" t="s">
        <v>139</v>
      </c>
      <c r="F110" s="44" t="s">
        <v>112</v>
      </c>
      <c r="G110" s="50">
        <v>2.98</v>
      </c>
      <c r="H110" s="49">
        <f t="shared" si="0"/>
        <v>2.7714</v>
      </c>
      <c r="I110" s="64">
        <f t="shared" si="1"/>
        <v>1574.65909090909</v>
      </c>
      <c r="J110" s="47"/>
      <c r="K110" s="47"/>
      <c r="L110" s="65">
        <v>3.72645</v>
      </c>
      <c r="M110" s="44"/>
      <c r="N110" s="62"/>
      <c r="O110" s="62"/>
    </row>
    <row r="111" spans="2:15" ht="28.5">
      <c r="B111" s="43">
        <v>37</v>
      </c>
      <c r="C111" s="48" t="s">
        <v>136</v>
      </c>
      <c r="D111" s="47"/>
      <c r="E111" s="44" t="s">
        <v>140</v>
      </c>
      <c r="F111" s="44" t="s">
        <v>112</v>
      </c>
      <c r="G111" s="50">
        <v>2.98</v>
      </c>
      <c r="H111" s="49">
        <f t="shared" si="0"/>
        <v>2.7714</v>
      </c>
      <c r="I111" s="64">
        <f t="shared" si="1"/>
        <v>1574.65909090909</v>
      </c>
      <c r="J111" s="47"/>
      <c r="K111" s="47"/>
      <c r="L111" s="65">
        <v>3.72645</v>
      </c>
      <c r="M111" s="44"/>
      <c r="N111" s="62"/>
      <c r="O111" s="62"/>
    </row>
    <row r="112" spans="2:15" ht="30">
      <c r="B112" s="43">
        <v>38</v>
      </c>
      <c r="C112" s="61" t="s">
        <v>141</v>
      </c>
      <c r="D112" s="44">
        <v>1</v>
      </c>
      <c r="E112" s="58" t="s">
        <v>142</v>
      </c>
      <c r="F112" s="49">
        <v>0.9</v>
      </c>
      <c r="G112" s="50">
        <v>1.1</v>
      </c>
      <c r="H112" s="49">
        <f t="shared" si="0"/>
        <v>1.023</v>
      </c>
      <c r="I112" s="64">
        <f t="shared" si="1"/>
        <v>581.25</v>
      </c>
      <c r="J112" s="48" t="s">
        <v>143</v>
      </c>
      <c r="K112" s="48" t="s">
        <v>144</v>
      </c>
      <c r="L112" s="49">
        <v>0.9</v>
      </c>
      <c r="M112" s="44"/>
      <c r="N112" s="66"/>
      <c r="O112" s="62"/>
    </row>
    <row r="113" spans="2:15" ht="30">
      <c r="B113" s="43">
        <v>39</v>
      </c>
      <c r="C113" s="61" t="s">
        <v>141</v>
      </c>
      <c r="D113" s="44">
        <v>1</v>
      </c>
      <c r="E113" s="58" t="s">
        <v>145</v>
      </c>
      <c r="F113" s="49">
        <v>0.9</v>
      </c>
      <c r="G113" s="50">
        <v>1.1</v>
      </c>
      <c r="H113" s="49">
        <f t="shared" si="0"/>
        <v>1.023</v>
      </c>
      <c r="I113" s="64">
        <f t="shared" si="1"/>
        <v>581.25</v>
      </c>
      <c r="J113" s="48" t="s">
        <v>146</v>
      </c>
      <c r="K113" s="48" t="s">
        <v>147</v>
      </c>
      <c r="L113" s="49">
        <v>0.9</v>
      </c>
      <c r="M113" s="44"/>
      <c r="N113" s="66"/>
      <c r="O113" s="62"/>
    </row>
    <row r="114" spans="2:15" ht="30">
      <c r="B114" s="43">
        <v>40</v>
      </c>
      <c r="C114" s="61" t="s">
        <v>141</v>
      </c>
      <c r="D114" s="44">
        <v>1</v>
      </c>
      <c r="E114" s="58" t="s">
        <v>148</v>
      </c>
      <c r="F114" s="49">
        <v>0.9</v>
      </c>
      <c r="G114" s="50">
        <v>1.1</v>
      </c>
      <c r="H114" s="49">
        <f t="shared" si="0"/>
        <v>1.023</v>
      </c>
      <c r="I114" s="64">
        <f t="shared" si="1"/>
        <v>581.25</v>
      </c>
      <c r="J114" s="48" t="s">
        <v>149</v>
      </c>
      <c r="K114" s="48" t="s">
        <v>150</v>
      </c>
      <c r="L114" s="49">
        <v>0.9</v>
      </c>
      <c r="M114" s="44"/>
      <c r="N114" s="66"/>
      <c r="O114" s="62"/>
    </row>
    <row r="115" spans="2:15" ht="30">
      <c r="B115" s="43">
        <v>41</v>
      </c>
      <c r="C115" s="61" t="s">
        <v>141</v>
      </c>
      <c r="D115" s="44">
        <v>1</v>
      </c>
      <c r="E115" s="58" t="s">
        <v>151</v>
      </c>
      <c r="F115" s="49">
        <v>0.9</v>
      </c>
      <c r="G115" s="50">
        <v>1.1</v>
      </c>
      <c r="H115" s="49">
        <f t="shared" si="0"/>
        <v>1.023</v>
      </c>
      <c r="I115" s="64">
        <f t="shared" si="1"/>
        <v>581.25</v>
      </c>
      <c r="J115" s="48" t="s">
        <v>152</v>
      </c>
      <c r="K115" s="48" t="s">
        <v>153</v>
      </c>
      <c r="L115" s="49">
        <v>0.9</v>
      </c>
      <c r="M115" s="44"/>
      <c r="N115" s="66"/>
      <c r="O115" s="62"/>
    </row>
    <row r="116" spans="2:15" ht="30">
      <c r="B116" s="43">
        <v>42</v>
      </c>
      <c r="C116" s="61" t="s">
        <v>141</v>
      </c>
      <c r="D116" s="44">
        <v>1</v>
      </c>
      <c r="E116" s="58" t="s">
        <v>154</v>
      </c>
      <c r="F116" s="49">
        <v>0.9</v>
      </c>
      <c r="G116" s="50">
        <v>1.1</v>
      </c>
      <c r="H116" s="49">
        <f t="shared" si="0"/>
        <v>1.023</v>
      </c>
      <c r="I116" s="64">
        <f t="shared" si="1"/>
        <v>581.25</v>
      </c>
      <c r="J116" s="48" t="s">
        <v>155</v>
      </c>
      <c r="K116" s="48" t="s">
        <v>156</v>
      </c>
      <c r="L116" s="49">
        <v>0.9</v>
      </c>
      <c r="M116" s="44"/>
      <c r="N116" s="66"/>
      <c r="O116" s="62"/>
    </row>
    <row r="117" spans="2:15" ht="30">
      <c r="B117" s="43">
        <v>43</v>
      </c>
      <c r="C117" s="61" t="s">
        <v>141</v>
      </c>
      <c r="D117" s="44">
        <v>1</v>
      </c>
      <c r="E117" s="58" t="s">
        <v>157</v>
      </c>
      <c r="F117" s="49">
        <v>0.9</v>
      </c>
      <c r="G117" s="50">
        <v>1.1</v>
      </c>
      <c r="H117" s="49">
        <f t="shared" si="0"/>
        <v>1.023</v>
      </c>
      <c r="I117" s="64">
        <f t="shared" si="1"/>
        <v>581.25</v>
      </c>
      <c r="J117" s="48" t="s">
        <v>158</v>
      </c>
      <c r="K117" s="48" t="s">
        <v>159</v>
      </c>
      <c r="L117" s="49">
        <v>0.9</v>
      </c>
      <c r="M117" s="44"/>
      <c r="N117" s="66"/>
      <c r="O117" s="62"/>
    </row>
    <row r="118" spans="2:15" ht="30">
      <c r="B118" s="43">
        <v>44</v>
      </c>
      <c r="C118" s="61" t="s">
        <v>141</v>
      </c>
      <c r="D118" s="44">
        <v>1</v>
      </c>
      <c r="E118" s="59" t="s">
        <v>160</v>
      </c>
      <c r="F118" s="49">
        <v>0.9</v>
      </c>
      <c r="G118" s="50">
        <v>1.1</v>
      </c>
      <c r="H118" s="49">
        <f t="shared" si="0"/>
        <v>1.023</v>
      </c>
      <c r="I118" s="64">
        <f t="shared" si="1"/>
        <v>581.25</v>
      </c>
      <c r="J118" s="48" t="s">
        <v>161</v>
      </c>
      <c r="K118" s="48" t="s">
        <v>162</v>
      </c>
      <c r="L118" s="49">
        <v>0.9</v>
      </c>
      <c r="M118" s="44"/>
      <c r="N118" s="66"/>
      <c r="O118" s="62"/>
    </row>
    <row r="119" spans="2:15" ht="15">
      <c r="B119" s="43">
        <v>45</v>
      </c>
      <c r="C119" s="61" t="s">
        <v>141</v>
      </c>
      <c r="D119" s="44">
        <v>1</v>
      </c>
      <c r="E119" s="58" t="s">
        <v>163</v>
      </c>
      <c r="F119" s="49">
        <v>0.9</v>
      </c>
      <c r="G119" s="50">
        <v>1.1</v>
      </c>
      <c r="H119" s="49">
        <f t="shared" si="0"/>
        <v>1.023</v>
      </c>
      <c r="I119" s="64">
        <f t="shared" si="1"/>
        <v>581.25</v>
      </c>
      <c r="J119" s="48" t="s">
        <v>164</v>
      </c>
      <c r="K119" s="48" t="s">
        <v>165</v>
      </c>
      <c r="L119" s="49">
        <v>0.9</v>
      </c>
      <c r="M119" s="44"/>
      <c r="N119" s="66"/>
      <c r="O119" s="62"/>
    </row>
    <row r="120" spans="2:15" ht="30">
      <c r="B120" s="43">
        <v>46</v>
      </c>
      <c r="C120" s="61" t="s">
        <v>141</v>
      </c>
      <c r="D120" s="44">
        <v>1</v>
      </c>
      <c r="E120" s="59" t="s">
        <v>166</v>
      </c>
      <c r="F120" s="49">
        <v>0.9</v>
      </c>
      <c r="G120" s="50">
        <v>1.1</v>
      </c>
      <c r="H120" s="49">
        <f t="shared" si="0"/>
        <v>1.023</v>
      </c>
      <c r="I120" s="64">
        <f t="shared" si="1"/>
        <v>581.25</v>
      </c>
      <c r="J120" s="48" t="s">
        <v>167</v>
      </c>
      <c r="K120" s="48" t="s">
        <v>168</v>
      </c>
      <c r="L120" s="49">
        <v>0.9</v>
      </c>
      <c r="M120" s="44"/>
      <c r="N120" s="66"/>
      <c r="O120" s="62"/>
    </row>
    <row r="121" spans="2:15" ht="30">
      <c r="B121" s="43">
        <v>47</v>
      </c>
      <c r="C121" s="61" t="s">
        <v>141</v>
      </c>
      <c r="D121" s="44">
        <v>1</v>
      </c>
      <c r="E121" s="46" t="s">
        <v>169</v>
      </c>
      <c r="F121" s="49">
        <v>0.9</v>
      </c>
      <c r="G121" s="50">
        <v>1.1</v>
      </c>
      <c r="H121" s="49">
        <f t="shared" si="0"/>
        <v>1.023</v>
      </c>
      <c r="I121" s="64">
        <f t="shared" si="1"/>
        <v>581.25</v>
      </c>
      <c r="J121" s="48" t="s">
        <v>170</v>
      </c>
      <c r="K121" s="48" t="s">
        <v>171</v>
      </c>
      <c r="L121" s="49">
        <v>0.9</v>
      </c>
      <c r="M121" s="44"/>
      <c r="N121" s="66"/>
      <c r="O121" s="62"/>
    </row>
    <row r="122" spans="2:15" ht="15">
      <c r="B122" s="43">
        <v>48</v>
      </c>
      <c r="C122" s="61" t="s">
        <v>141</v>
      </c>
      <c r="D122" s="44">
        <v>1</v>
      </c>
      <c r="E122" s="46" t="s">
        <v>172</v>
      </c>
      <c r="F122" s="49">
        <v>0.9</v>
      </c>
      <c r="G122" s="50">
        <v>1.1</v>
      </c>
      <c r="H122" s="49">
        <f t="shared" si="0"/>
        <v>1.023</v>
      </c>
      <c r="I122" s="64">
        <f t="shared" si="1"/>
        <v>581.25</v>
      </c>
      <c r="J122" s="48" t="s">
        <v>173</v>
      </c>
      <c r="K122" s="48" t="s">
        <v>174</v>
      </c>
      <c r="L122" s="49">
        <v>0.9</v>
      </c>
      <c r="M122" s="44"/>
      <c r="N122" s="66"/>
      <c r="O122" s="62"/>
    </row>
    <row r="123" spans="2:15" ht="30">
      <c r="B123" s="43">
        <v>49</v>
      </c>
      <c r="C123" s="61" t="s">
        <v>141</v>
      </c>
      <c r="D123" s="44">
        <v>1</v>
      </c>
      <c r="E123" s="46" t="s">
        <v>175</v>
      </c>
      <c r="F123" s="49">
        <v>0.9</v>
      </c>
      <c r="G123" s="50">
        <v>1.1</v>
      </c>
      <c r="H123" s="49">
        <f t="shared" si="0"/>
        <v>1.023</v>
      </c>
      <c r="I123" s="64">
        <f t="shared" si="1"/>
        <v>581.25</v>
      </c>
      <c r="J123" s="48" t="s">
        <v>161</v>
      </c>
      <c r="K123" s="48" t="s">
        <v>162</v>
      </c>
      <c r="L123" s="49">
        <v>0.9</v>
      </c>
      <c r="M123" s="44"/>
      <c r="N123" s="66"/>
      <c r="O123" s="62"/>
    </row>
    <row r="124" spans="2:15" ht="15">
      <c r="B124" s="43">
        <v>50</v>
      </c>
      <c r="C124" s="61" t="s">
        <v>141</v>
      </c>
      <c r="D124" s="44">
        <v>1</v>
      </c>
      <c r="E124" s="46" t="s">
        <v>176</v>
      </c>
      <c r="F124" s="49">
        <v>0.9</v>
      </c>
      <c r="G124" s="50">
        <v>1.1</v>
      </c>
      <c r="H124" s="49">
        <f t="shared" si="0"/>
        <v>1.023</v>
      </c>
      <c r="I124" s="64">
        <f t="shared" si="1"/>
        <v>581.25</v>
      </c>
      <c r="J124" s="48" t="s">
        <v>177</v>
      </c>
      <c r="K124" s="48" t="s">
        <v>178</v>
      </c>
      <c r="L124" s="49">
        <v>0.9</v>
      </c>
      <c r="M124" s="44"/>
      <c r="N124" s="66"/>
      <c r="O124" s="62"/>
    </row>
    <row r="125" spans="2:15" ht="30">
      <c r="B125" s="43">
        <v>51</v>
      </c>
      <c r="C125" s="61" t="s">
        <v>141</v>
      </c>
      <c r="D125" s="44">
        <v>1</v>
      </c>
      <c r="E125" s="46" t="s">
        <v>179</v>
      </c>
      <c r="F125" s="49">
        <v>0.9</v>
      </c>
      <c r="G125" s="50">
        <v>1.1</v>
      </c>
      <c r="H125" s="49">
        <f t="shared" si="0"/>
        <v>1.023</v>
      </c>
      <c r="I125" s="64">
        <f t="shared" si="1"/>
        <v>581.25</v>
      </c>
      <c r="J125" s="48" t="s">
        <v>180</v>
      </c>
      <c r="K125" s="48" t="s">
        <v>181</v>
      </c>
      <c r="L125" s="49">
        <v>0.9</v>
      </c>
      <c r="M125" s="44"/>
      <c r="N125" s="66"/>
      <c r="O125" s="62"/>
    </row>
    <row r="126" spans="2:15" ht="30">
      <c r="B126" s="43">
        <v>52</v>
      </c>
      <c r="C126" s="61" t="s">
        <v>141</v>
      </c>
      <c r="D126" s="44">
        <v>1</v>
      </c>
      <c r="E126" s="46" t="s">
        <v>182</v>
      </c>
      <c r="F126" s="49">
        <v>0.9</v>
      </c>
      <c r="G126" s="50">
        <v>1.1</v>
      </c>
      <c r="H126" s="49">
        <f t="shared" si="0"/>
        <v>1.023</v>
      </c>
      <c r="I126" s="64">
        <f t="shared" si="1"/>
        <v>581.25</v>
      </c>
      <c r="J126" s="48" t="s">
        <v>183</v>
      </c>
      <c r="K126" s="48" t="s">
        <v>184</v>
      </c>
      <c r="L126" s="49">
        <v>0.9</v>
      </c>
      <c r="M126" s="44"/>
      <c r="N126" s="66"/>
      <c r="O126" s="62"/>
    </row>
    <row r="127" spans="2:15" ht="30">
      <c r="B127" s="43">
        <v>53</v>
      </c>
      <c r="C127" s="61" t="s">
        <v>141</v>
      </c>
      <c r="D127" s="44">
        <v>1</v>
      </c>
      <c r="E127" s="46" t="s">
        <v>185</v>
      </c>
      <c r="F127" s="49">
        <v>0.9</v>
      </c>
      <c r="G127" s="50">
        <v>1.1</v>
      </c>
      <c r="H127" s="49">
        <f t="shared" si="0"/>
        <v>1.023</v>
      </c>
      <c r="I127" s="64">
        <f t="shared" si="1"/>
        <v>581.25</v>
      </c>
      <c r="J127" s="48" t="s">
        <v>186</v>
      </c>
      <c r="K127" s="48" t="s">
        <v>187</v>
      </c>
      <c r="L127" s="49">
        <v>0.9</v>
      </c>
      <c r="M127" s="44"/>
      <c r="N127" s="66"/>
      <c r="O127" s="62"/>
    </row>
    <row r="128" spans="2:15" ht="30">
      <c r="B128" s="43">
        <v>54</v>
      </c>
      <c r="C128" s="61" t="s">
        <v>141</v>
      </c>
      <c r="D128" s="44">
        <v>1</v>
      </c>
      <c r="E128" s="58" t="s">
        <v>188</v>
      </c>
      <c r="F128" s="49">
        <v>0.9</v>
      </c>
      <c r="G128" s="50">
        <v>1.1</v>
      </c>
      <c r="H128" s="49">
        <f t="shared" si="0"/>
        <v>1.023</v>
      </c>
      <c r="I128" s="64">
        <f t="shared" si="1"/>
        <v>581.25</v>
      </c>
      <c r="J128" s="48" t="s">
        <v>189</v>
      </c>
      <c r="K128" s="48" t="s">
        <v>190</v>
      </c>
      <c r="L128" s="49">
        <v>0.9</v>
      </c>
      <c r="M128" s="44"/>
      <c r="N128" s="66"/>
      <c r="O128" s="62"/>
    </row>
    <row r="129" spans="2:15" ht="30">
      <c r="B129" s="43">
        <v>55</v>
      </c>
      <c r="C129" s="61" t="s">
        <v>141</v>
      </c>
      <c r="D129" s="44">
        <v>1</v>
      </c>
      <c r="E129" s="58" t="s">
        <v>191</v>
      </c>
      <c r="F129" s="49">
        <v>0.9</v>
      </c>
      <c r="G129" s="50">
        <v>1.1</v>
      </c>
      <c r="H129" s="49">
        <f t="shared" si="0"/>
        <v>1.023</v>
      </c>
      <c r="I129" s="64">
        <f t="shared" si="1"/>
        <v>581.25</v>
      </c>
      <c r="J129" s="48" t="s">
        <v>192</v>
      </c>
      <c r="K129" s="48" t="s">
        <v>193</v>
      </c>
      <c r="L129" s="49">
        <v>0.9</v>
      </c>
      <c r="M129" s="44"/>
      <c r="N129" s="66"/>
      <c r="O129" s="62"/>
    </row>
    <row r="130" spans="2:15" ht="15">
      <c r="B130" s="43">
        <v>56</v>
      </c>
      <c r="C130" s="61" t="s">
        <v>141</v>
      </c>
      <c r="D130" s="44">
        <v>1</v>
      </c>
      <c r="E130" s="58" t="s">
        <v>194</v>
      </c>
      <c r="F130" s="49">
        <v>0.9</v>
      </c>
      <c r="G130" s="50">
        <v>1.1</v>
      </c>
      <c r="H130" s="49">
        <f aca="true" t="shared" si="2" ref="H130:H136">G130*0.93</f>
        <v>1.023</v>
      </c>
      <c r="I130" s="64">
        <f aca="true" t="shared" si="3" ref="I130:I136">H130*100000/176</f>
        <v>581.25</v>
      </c>
      <c r="J130" s="48" t="s">
        <v>173</v>
      </c>
      <c r="K130" s="48" t="s">
        <v>174</v>
      </c>
      <c r="L130" s="49">
        <v>0.9</v>
      </c>
      <c r="M130" s="44"/>
      <c r="N130" s="66"/>
      <c r="O130" s="62"/>
    </row>
    <row r="131" spans="2:15" ht="15">
      <c r="B131" s="43">
        <v>57</v>
      </c>
      <c r="C131" s="61" t="s">
        <v>141</v>
      </c>
      <c r="D131" s="44">
        <v>1</v>
      </c>
      <c r="E131" s="58" t="s">
        <v>195</v>
      </c>
      <c r="F131" s="49">
        <v>0.9</v>
      </c>
      <c r="G131" s="50">
        <v>1.1</v>
      </c>
      <c r="H131" s="49">
        <f t="shared" si="2"/>
        <v>1.023</v>
      </c>
      <c r="I131" s="64">
        <f t="shared" si="3"/>
        <v>581.25</v>
      </c>
      <c r="J131" s="48" t="s">
        <v>196</v>
      </c>
      <c r="K131" s="48" t="s">
        <v>197</v>
      </c>
      <c r="L131" s="49">
        <v>0.9</v>
      </c>
      <c r="M131" s="44"/>
      <c r="N131" s="66"/>
      <c r="O131" s="62"/>
    </row>
    <row r="132" spans="2:15" ht="15">
      <c r="B132" s="43">
        <v>58</v>
      </c>
      <c r="C132" s="61" t="s">
        <v>141</v>
      </c>
      <c r="D132" s="44">
        <v>1</v>
      </c>
      <c r="E132" s="46" t="s">
        <v>198</v>
      </c>
      <c r="F132" s="49">
        <v>0.9</v>
      </c>
      <c r="G132" s="50">
        <v>1.1</v>
      </c>
      <c r="H132" s="49">
        <f t="shared" si="2"/>
        <v>1.023</v>
      </c>
      <c r="I132" s="64">
        <f t="shared" si="3"/>
        <v>581.25</v>
      </c>
      <c r="J132" s="48" t="s">
        <v>199</v>
      </c>
      <c r="K132" s="48" t="s">
        <v>200</v>
      </c>
      <c r="L132" s="49">
        <v>0.9</v>
      </c>
      <c r="M132" s="44"/>
      <c r="N132" s="66"/>
      <c r="O132" s="62"/>
    </row>
    <row r="133" spans="2:15" ht="30">
      <c r="B133" s="43">
        <v>59</v>
      </c>
      <c r="C133" s="61" t="s">
        <v>141</v>
      </c>
      <c r="D133" s="44">
        <v>1</v>
      </c>
      <c r="E133" s="46" t="s">
        <v>201</v>
      </c>
      <c r="F133" s="49">
        <v>0.9</v>
      </c>
      <c r="G133" s="50">
        <v>1.1</v>
      </c>
      <c r="H133" s="49">
        <f t="shared" si="2"/>
        <v>1.023</v>
      </c>
      <c r="I133" s="64">
        <f t="shared" si="3"/>
        <v>581.25</v>
      </c>
      <c r="J133" s="48" t="s">
        <v>202</v>
      </c>
      <c r="K133" s="48" t="s">
        <v>203</v>
      </c>
      <c r="L133" s="49">
        <v>0.9</v>
      </c>
      <c r="M133" s="44"/>
      <c r="N133" s="66"/>
      <c r="O133" s="62"/>
    </row>
    <row r="134" spans="2:15" ht="30">
      <c r="B134" s="43">
        <v>60</v>
      </c>
      <c r="C134" s="61" t="s">
        <v>141</v>
      </c>
      <c r="D134" s="44">
        <v>1</v>
      </c>
      <c r="E134" s="46" t="s">
        <v>204</v>
      </c>
      <c r="F134" s="49">
        <v>0.9</v>
      </c>
      <c r="G134" s="50">
        <v>1.1</v>
      </c>
      <c r="H134" s="49">
        <f t="shared" si="2"/>
        <v>1.023</v>
      </c>
      <c r="I134" s="64">
        <f t="shared" si="3"/>
        <v>581.25</v>
      </c>
      <c r="J134" s="48" t="s">
        <v>205</v>
      </c>
      <c r="K134" s="48" t="s">
        <v>206</v>
      </c>
      <c r="L134" s="49">
        <v>0.9</v>
      </c>
      <c r="M134" s="44"/>
      <c r="N134" s="62"/>
      <c r="O134" s="62"/>
    </row>
    <row r="135" spans="2:15" ht="28.5">
      <c r="B135" s="43">
        <v>61</v>
      </c>
      <c r="C135" s="48" t="s">
        <v>207</v>
      </c>
      <c r="D135" s="47"/>
      <c r="E135" s="44" t="s">
        <v>208</v>
      </c>
      <c r="F135" s="49">
        <v>0.9</v>
      </c>
      <c r="G135" s="50">
        <v>1.1</v>
      </c>
      <c r="H135" s="49">
        <f t="shared" si="2"/>
        <v>1.023</v>
      </c>
      <c r="I135" s="64">
        <f t="shared" si="3"/>
        <v>581.25</v>
      </c>
      <c r="J135" s="47"/>
      <c r="K135" s="47"/>
      <c r="L135" s="49">
        <v>0.9</v>
      </c>
      <c r="M135" s="47"/>
      <c r="N135" s="62"/>
      <c r="O135" s="62"/>
    </row>
    <row r="136" spans="2:15" ht="15">
      <c r="B136" s="43">
        <v>62</v>
      </c>
      <c r="C136" s="48" t="s">
        <v>207</v>
      </c>
      <c r="D136" s="47"/>
      <c r="E136" s="44" t="s">
        <v>209</v>
      </c>
      <c r="F136" s="49">
        <v>0.9</v>
      </c>
      <c r="G136" s="50">
        <v>1.1</v>
      </c>
      <c r="H136" s="49">
        <f t="shared" si="2"/>
        <v>1.023</v>
      </c>
      <c r="I136" s="64">
        <f t="shared" si="3"/>
        <v>581.25</v>
      </c>
      <c r="J136" s="47"/>
      <c r="K136" s="47"/>
      <c r="L136" s="49">
        <v>0.9</v>
      </c>
      <c r="M136" s="47"/>
      <c r="N136" s="62"/>
      <c r="O136" s="62"/>
    </row>
    <row r="137" spans="2:15" ht="28.5">
      <c r="B137" s="43">
        <v>63</v>
      </c>
      <c r="C137" s="48" t="s">
        <v>207</v>
      </c>
      <c r="D137" s="47"/>
      <c r="E137" s="44" t="s">
        <v>210</v>
      </c>
      <c r="F137" s="52">
        <v>0.97</v>
      </c>
      <c r="G137" s="48">
        <v>1.102</v>
      </c>
      <c r="H137" s="47">
        <v>0.91</v>
      </c>
      <c r="I137" s="48">
        <v>520</v>
      </c>
      <c r="J137" s="47"/>
      <c r="K137" s="47"/>
      <c r="L137" s="52">
        <v>0.97</v>
      </c>
      <c r="M137" s="47"/>
      <c r="N137" s="62"/>
      <c r="O137" s="62"/>
    </row>
    <row r="138" spans="2:15" ht="28.5">
      <c r="B138" s="43">
        <v>64</v>
      </c>
      <c r="C138" s="48" t="s">
        <v>207</v>
      </c>
      <c r="D138" s="47"/>
      <c r="E138" s="44" t="s">
        <v>211</v>
      </c>
      <c r="F138" s="52">
        <v>0.96</v>
      </c>
      <c r="G138" s="48">
        <v>1.1</v>
      </c>
      <c r="H138" s="47">
        <v>0.89</v>
      </c>
      <c r="I138" s="48">
        <v>503</v>
      </c>
      <c r="J138" s="47"/>
      <c r="K138" s="47"/>
      <c r="L138" s="52">
        <v>0.96</v>
      </c>
      <c r="M138" s="47"/>
      <c r="N138" s="62"/>
      <c r="O138" s="62"/>
    </row>
    <row r="139" spans="2:15" ht="42.75">
      <c r="B139" s="43">
        <v>65</v>
      </c>
      <c r="C139" s="48" t="s">
        <v>207</v>
      </c>
      <c r="D139" s="47"/>
      <c r="E139" s="60" t="s">
        <v>212</v>
      </c>
      <c r="F139" s="52">
        <v>1.56</v>
      </c>
      <c r="G139" s="48">
        <v>1.6944</v>
      </c>
      <c r="H139" s="47">
        <v>1.41</v>
      </c>
      <c r="I139" s="48">
        <v>800</v>
      </c>
      <c r="J139" s="47"/>
      <c r="K139" s="47"/>
      <c r="L139" s="52">
        <v>1.56</v>
      </c>
      <c r="M139" s="47"/>
      <c r="N139" s="62"/>
      <c r="O139" s="62"/>
    </row>
    <row r="140" spans="2:15" ht="28.5">
      <c r="B140" s="43">
        <v>66</v>
      </c>
      <c r="C140" s="48" t="s">
        <v>207</v>
      </c>
      <c r="D140" s="47"/>
      <c r="E140" s="60" t="s">
        <v>213</v>
      </c>
      <c r="F140" s="52">
        <v>1.47</v>
      </c>
      <c r="G140" s="48">
        <v>1.5</v>
      </c>
      <c r="H140" s="47">
        <v>1.24</v>
      </c>
      <c r="I140" s="48">
        <v>701</v>
      </c>
      <c r="J140" s="47"/>
      <c r="K140" s="47"/>
      <c r="L140" s="52">
        <v>1.47</v>
      </c>
      <c r="M140" s="47"/>
      <c r="N140" s="62"/>
      <c r="O140" s="62"/>
    </row>
    <row r="141" spans="2:15" ht="28.5">
      <c r="B141" s="43">
        <v>67</v>
      </c>
      <c r="C141" s="48" t="s">
        <v>207</v>
      </c>
      <c r="D141" s="47"/>
      <c r="E141" s="60" t="s">
        <v>214</v>
      </c>
      <c r="F141" s="52">
        <v>1.32</v>
      </c>
      <c r="G141" s="48">
        <v>1.16</v>
      </c>
      <c r="H141" s="67">
        <v>1.05</v>
      </c>
      <c r="I141" s="48">
        <v>600</v>
      </c>
      <c r="J141" s="47"/>
      <c r="K141" s="47"/>
      <c r="L141" s="52">
        <v>1.32</v>
      </c>
      <c r="M141" s="47"/>
      <c r="N141" s="62"/>
      <c r="O141" s="62"/>
    </row>
    <row r="142" spans="2:15" ht="28.5">
      <c r="B142" s="43">
        <v>68</v>
      </c>
      <c r="C142" s="48" t="s">
        <v>207</v>
      </c>
      <c r="D142" s="47"/>
      <c r="E142" s="60" t="s">
        <v>215</v>
      </c>
      <c r="F142" s="52">
        <v>1.41</v>
      </c>
      <c r="G142" s="48">
        <v>1.45</v>
      </c>
      <c r="H142" s="67">
        <v>1.4</v>
      </c>
      <c r="I142" s="48">
        <v>800</v>
      </c>
      <c r="J142" s="47"/>
      <c r="K142" s="47"/>
      <c r="L142" s="52">
        <v>1.41</v>
      </c>
      <c r="M142" s="47"/>
      <c r="N142" s="62"/>
      <c r="O142" s="62"/>
    </row>
    <row r="143" spans="2:15" ht="42.75">
      <c r="B143" s="43">
        <v>69</v>
      </c>
      <c r="C143" s="48" t="s">
        <v>207</v>
      </c>
      <c r="D143" s="47"/>
      <c r="E143" s="60" t="s">
        <v>216</v>
      </c>
      <c r="F143" s="52">
        <v>0.38</v>
      </c>
      <c r="G143" s="48">
        <v>0.69</v>
      </c>
      <c r="H143" s="47">
        <v>0.36</v>
      </c>
      <c r="I143" s="48">
        <v>204</v>
      </c>
      <c r="J143" s="47"/>
      <c r="K143" s="47"/>
      <c r="L143" s="52">
        <v>0.38</v>
      </c>
      <c r="M143" s="47"/>
      <c r="N143" s="62"/>
      <c r="O143" s="62"/>
    </row>
    <row r="144" spans="2:15" ht="42.75">
      <c r="B144" s="43">
        <v>70</v>
      </c>
      <c r="C144" s="48" t="s">
        <v>207</v>
      </c>
      <c r="D144" s="47"/>
      <c r="E144" s="60" t="s">
        <v>217</v>
      </c>
      <c r="F144" s="52">
        <v>1.34</v>
      </c>
      <c r="G144" s="48">
        <v>1.39</v>
      </c>
      <c r="H144" s="47">
        <v>1.25</v>
      </c>
      <c r="I144" s="48">
        <v>695</v>
      </c>
      <c r="J144" s="47"/>
      <c r="K144" s="47"/>
      <c r="L144" s="52">
        <v>1.34</v>
      </c>
      <c r="M144" s="47"/>
      <c r="N144" s="62"/>
      <c r="O144" s="62"/>
    </row>
    <row r="145" spans="2:15" ht="28.5">
      <c r="B145" s="43">
        <v>71</v>
      </c>
      <c r="C145" s="48" t="s">
        <v>207</v>
      </c>
      <c r="D145" s="47"/>
      <c r="E145" s="60" t="s">
        <v>218</v>
      </c>
      <c r="F145" s="52">
        <v>1.74</v>
      </c>
      <c r="G145" s="48">
        <v>1.181</v>
      </c>
      <c r="H145" s="47">
        <v>0.98</v>
      </c>
      <c r="I145" s="48">
        <v>555</v>
      </c>
      <c r="J145" s="47"/>
      <c r="K145" s="47"/>
      <c r="L145" s="52">
        <v>1.74</v>
      </c>
      <c r="M145" s="47"/>
      <c r="N145" s="62"/>
      <c r="O145" s="62"/>
    </row>
    <row r="146" spans="2:15" ht="28.5">
      <c r="B146" s="43">
        <v>72</v>
      </c>
      <c r="C146" s="48" t="s">
        <v>207</v>
      </c>
      <c r="D146" s="47"/>
      <c r="E146" s="60" t="s">
        <v>219</v>
      </c>
      <c r="F146" s="52">
        <v>1.58</v>
      </c>
      <c r="G146" s="48">
        <v>1.6399</v>
      </c>
      <c r="H146" s="47">
        <v>1.44</v>
      </c>
      <c r="I146" s="48">
        <v>815</v>
      </c>
      <c r="J146" s="47"/>
      <c r="K146" s="47"/>
      <c r="L146" s="52">
        <v>1.58</v>
      </c>
      <c r="M146" s="47"/>
      <c r="N146" s="62"/>
      <c r="O146" s="62"/>
    </row>
    <row r="147" spans="2:15" ht="28.5">
      <c r="B147" s="43">
        <v>73</v>
      </c>
      <c r="C147" s="48" t="s">
        <v>207</v>
      </c>
      <c r="D147" s="47"/>
      <c r="E147" s="60" t="s">
        <v>220</v>
      </c>
      <c r="F147" s="52">
        <v>1.74</v>
      </c>
      <c r="G147" s="48">
        <v>1.7847</v>
      </c>
      <c r="H147" s="47">
        <v>1.43</v>
      </c>
      <c r="I147" s="48">
        <v>811</v>
      </c>
      <c r="J147" s="47"/>
      <c r="K147" s="47"/>
      <c r="L147" s="52">
        <v>1.74</v>
      </c>
      <c r="M147" s="47"/>
      <c r="N147" s="62"/>
      <c r="O147" s="62"/>
    </row>
    <row r="148" spans="2:15" ht="28.5">
      <c r="B148" s="43">
        <v>74</v>
      </c>
      <c r="C148" s="48" t="s">
        <v>207</v>
      </c>
      <c r="D148" s="47"/>
      <c r="E148" s="44" t="s">
        <v>221</v>
      </c>
      <c r="F148" s="52">
        <v>0.32</v>
      </c>
      <c r="G148" s="48">
        <v>0.67</v>
      </c>
      <c r="H148" s="51">
        <v>0.43</v>
      </c>
      <c r="I148" s="48">
        <v>240</v>
      </c>
      <c r="J148" s="47"/>
      <c r="K148" s="47"/>
      <c r="L148" s="52">
        <v>0.32</v>
      </c>
      <c r="M148" s="47"/>
      <c r="N148" s="62"/>
      <c r="O148" s="62"/>
    </row>
    <row r="149" spans="2:15" ht="15">
      <c r="B149" s="43">
        <v>75</v>
      </c>
      <c r="C149" s="48" t="s">
        <v>207</v>
      </c>
      <c r="D149" s="47"/>
      <c r="E149" s="44" t="s">
        <v>222</v>
      </c>
      <c r="F149" s="52">
        <v>0.32</v>
      </c>
      <c r="G149" s="48">
        <v>0.67</v>
      </c>
      <c r="H149" s="51">
        <v>0.43</v>
      </c>
      <c r="I149" s="48">
        <v>240</v>
      </c>
      <c r="J149" s="47"/>
      <c r="K149" s="47"/>
      <c r="L149" s="52">
        <v>0.32</v>
      </c>
      <c r="M149" s="47"/>
      <c r="N149" s="62"/>
      <c r="O149" s="62"/>
    </row>
    <row r="150" spans="2:15" ht="15">
      <c r="B150" s="43">
        <v>76</v>
      </c>
      <c r="C150" s="48" t="s">
        <v>207</v>
      </c>
      <c r="D150" s="47"/>
      <c r="E150" s="44" t="s">
        <v>223</v>
      </c>
      <c r="F150" s="52">
        <v>1.43</v>
      </c>
      <c r="G150" s="48">
        <v>1.55</v>
      </c>
      <c r="H150" s="47">
        <v>1.47</v>
      </c>
      <c r="I150" s="48">
        <v>830</v>
      </c>
      <c r="J150" s="47"/>
      <c r="K150" s="47"/>
      <c r="L150" s="52">
        <v>1.43</v>
      </c>
      <c r="M150" s="47"/>
      <c r="N150" s="62"/>
      <c r="O150" s="62"/>
    </row>
    <row r="151" spans="2:15" ht="28.5">
      <c r="B151" s="43">
        <v>77</v>
      </c>
      <c r="C151" s="56" t="s">
        <v>207</v>
      </c>
      <c r="D151" s="47"/>
      <c r="E151" s="44" t="s">
        <v>220</v>
      </c>
      <c r="F151" s="52">
        <v>1.41</v>
      </c>
      <c r="G151" s="68">
        <v>1.5414</v>
      </c>
      <c r="H151" s="47"/>
      <c r="I151" s="68">
        <v>811</v>
      </c>
      <c r="J151" s="47"/>
      <c r="K151" s="47"/>
      <c r="L151" s="52">
        <v>1.41</v>
      </c>
      <c r="M151" s="47"/>
      <c r="N151" s="62"/>
      <c r="O151" s="62"/>
    </row>
    <row r="152" spans="2:15" ht="28.5">
      <c r="B152" s="43">
        <v>78</v>
      </c>
      <c r="C152" s="48" t="s">
        <v>207</v>
      </c>
      <c r="D152" s="47"/>
      <c r="E152" s="44" t="s">
        <v>224</v>
      </c>
      <c r="F152" s="52">
        <v>1.74</v>
      </c>
      <c r="G152" s="48">
        <v>1.7847</v>
      </c>
      <c r="H152" s="47">
        <v>1.43</v>
      </c>
      <c r="I152" s="48">
        <v>811</v>
      </c>
      <c r="J152" s="47"/>
      <c r="K152" s="47"/>
      <c r="L152" s="52">
        <v>1.74</v>
      </c>
      <c r="M152" s="47"/>
      <c r="N152" s="62"/>
      <c r="O152" s="62"/>
    </row>
    <row r="153" spans="2:15" ht="15">
      <c r="B153" s="43">
        <v>79</v>
      </c>
      <c r="C153" s="48" t="s">
        <v>207</v>
      </c>
      <c r="D153" s="47"/>
      <c r="E153" s="44" t="s">
        <v>225</v>
      </c>
      <c r="F153" s="52">
        <v>1.43</v>
      </c>
      <c r="G153" s="48">
        <v>1.55</v>
      </c>
      <c r="H153" s="47">
        <v>1.47</v>
      </c>
      <c r="I153" s="48">
        <v>830</v>
      </c>
      <c r="J153" s="47"/>
      <c r="K153" s="47"/>
      <c r="L153" s="52">
        <v>1.43</v>
      </c>
      <c r="M153" s="47"/>
      <c r="N153" s="62"/>
      <c r="O153" s="62"/>
    </row>
    <row r="154" spans="2:15" ht="28.5">
      <c r="B154" s="43">
        <v>80</v>
      </c>
      <c r="C154" s="48" t="s">
        <v>207</v>
      </c>
      <c r="D154" s="47"/>
      <c r="E154" s="44" t="s">
        <v>226</v>
      </c>
      <c r="F154" s="52">
        <v>1.41</v>
      </c>
      <c r="G154" s="68">
        <v>1.5414</v>
      </c>
      <c r="H154" s="47"/>
      <c r="I154" s="68">
        <v>811</v>
      </c>
      <c r="J154" s="47"/>
      <c r="K154" s="47"/>
      <c r="L154" s="52">
        <v>1.41</v>
      </c>
      <c r="M154" s="47"/>
      <c r="N154" s="62"/>
      <c r="O154" s="62"/>
    </row>
    <row r="155" spans="2:15" ht="28.5">
      <c r="B155" s="43">
        <v>81</v>
      </c>
      <c r="C155" s="48" t="s">
        <v>207</v>
      </c>
      <c r="D155" s="47"/>
      <c r="E155" s="60" t="s">
        <v>227</v>
      </c>
      <c r="F155" s="69">
        <v>2.5</v>
      </c>
      <c r="G155" s="70">
        <v>1.5</v>
      </c>
      <c r="H155" s="71">
        <v>1.45</v>
      </c>
      <c r="I155" s="72">
        <v>860</v>
      </c>
      <c r="J155" s="47"/>
      <c r="K155" s="47"/>
      <c r="L155" s="69">
        <v>2.5</v>
      </c>
      <c r="M155" s="47"/>
      <c r="N155" s="62"/>
      <c r="O155" s="62"/>
    </row>
    <row r="156" spans="2:15" ht="15">
      <c r="B156" s="43">
        <v>82</v>
      </c>
      <c r="C156" s="48" t="s">
        <v>207</v>
      </c>
      <c r="D156" s="47"/>
      <c r="E156" s="44" t="s">
        <v>228</v>
      </c>
      <c r="F156" s="69">
        <v>2.54</v>
      </c>
      <c r="G156" s="70">
        <v>1.51</v>
      </c>
      <c r="H156" s="71">
        <v>1.34</v>
      </c>
      <c r="I156" s="72">
        <v>860</v>
      </c>
      <c r="J156" s="47"/>
      <c r="K156" s="47"/>
      <c r="L156" s="69">
        <v>2.54</v>
      </c>
      <c r="M156" s="47"/>
      <c r="N156" s="62"/>
      <c r="O156" s="62"/>
    </row>
    <row r="157" spans="2:15" ht="28.5">
      <c r="B157" s="43">
        <v>83</v>
      </c>
      <c r="C157" s="48" t="s">
        <v>207</v>
      </c>
      <c r="D157" s="47"/>
      <c r="E157" s="60" t="s">
        <v>229</v>
      </c>
      <c r="F157" s="69">
        <v>1.9</v>
      </c>
      <c r="G157" s="69">
        <v>1.36</v>
      </c>
      <c r="H157" s="71">
        <v>1.24</v>
      </c>
      <c r="I157" s="72">
        <v>760</v>
      </c>
      <c r="J157" s="47"/>
      <c r="K157" s="47"/>
      <c r="L157" s="69">
        <v>1.9</v>
      </c>
      <c r="M157" s="47"/>
      <c r="N157" s="62"/>
      <c r="O157" s="62"/>
    </row>
    <row r="158" spans="2:15" ht="28.5">
      <c r="B158" s="43">
        <v>84</v>
      </c>
      <c r="C158" s="48" t="s">
        <v>207</v>
      </c>
      <c r="D158" s="47"/>
      <c r="E158" s="44" t="s">
        <v>230</v>
      </c>
      <c r="F158" s="69">
        <v>1.8</v>
      </c>
      <c r="G158" s="69">
        <v>1.36</v>
      </c>
      <c r="H158" s="71">
        <v>1.23</v>
      </c>
      <c r="I158" s="72">
        <v>760</v>
      </c>
      <c r="J158" s="47"/>
      <c r="K158" s="47"/>
      <c r="L158" s="69">
        <v>1.8</v>
      </c>
      <c r="M158" s="47"/>
      <c r="N158" s="62"/>
      <c r="O158" s="62"/>
    </row>
    <row r="159" spans="2:15" ht="15">
      <c r="B159" s="43">
        <v>85</v>
      </c>
      <c r="C159" s="48" t="s">
        <v>207</v>
      </c>
      <c r="D159" s="47"/>
      <c r="E159" s="44" t="s">
        <v>231</v>
      </c>
      <c r="F159" s="47">
        <v>0.67</v>
      </c>
      <c r="G159" s="48">
        <v>0.7019</v>
      </c>
      <c r="H159" s="47">
        <v>0.66</v>
      </c>
      <c r="I159" s="48">
        <v>342</v>
      </c>
      <c r="J159" s="47"/>
      <c r="K159" s="47"/>
      <c r="L159" s="47">
        <v>0.67</v>
      </c>
      <c r="M159" s="47"/>
      <c r="N159" s="62"/>
      <c r="O159" s="62"/>
    </row>
    <row r="160" spans="2:15" ht="15">
      <c r="B160" s="43">
        <v>86</v>
      </c>
      <c r="C160" s="48" t="s">
        <v>207</v>
      </c>
      <c r="D160" s="47"/>
      <c r="E160" s="60" t="s">
        <v>232</v>
      </c>
      <c r="F160" s="47">
        <v>0.56</v>
      </c>
      <c r="G160" s="48">
        <v>0.6616</v>
      </c>
      <c r="H160" s="47">
        <v>0.65</v>
      </c>
      <c r="I160" s="48">
        <v>342</v>
      </c>
      <c r="J160" s="47"/>
      <c r="K160" s="47"/>
      <c r="L160" s="47">
        <v>0.56</v>
      </c>
      <c r="M160" s="47"/>
      <c r="N160" s="62"/>
      <c r="O160" s="62"/>
    </row>
    <row r="161" spans="2:15" ht="28.5">
      <c r="B161" s="43">
        <v>87</v>
      </c>
      <c r="C161" s="48" t="s">
        <v>207</v>
      </c>
      <c r="D161" s="47"/>
      <c r="E161" s="44" t="s">
        <v>233</v>
      </c>
      <c r="F161" s="47">
        <v>0.78</v>
      </c>
      <c r="G161" s="48">
        <v>0.863</v>
      </c>
      <c r="H161" s="47">
        <v>0.85</v>
      </c>
      <c r="I161" s="48">
        <v>439</v>
      </c>
      <c r="J161" s="47"/>
      <c r="K161" s="47"/>
      <c r="L161" s="47">
        <v>0.78</v>
      </c>
      <c r="M161" s="47"/>
      <c r="N161" s="62"/>
      <c r="O161" s="62"/>
    </row>
    <row r="162" spans="2:15" ht="15">
      <c r="B162" s="43">
        <v>88</v>
      </c>
      <c r="C162" s="48" t="s">
        <v>207</v>
      </c>
      <c r="D162" s="47"/>
      <c r="E162" s="44" t="s">
        <v>234</v>
      </c>
      <c r="F162" s="47">
        <v>0.74</v>
      </c>
      <c r="G162" s="48">
        <v>0.8445</v>
      </c>
      <c r="H162" s="47">
        <v>0.82</v>
      </c>
      <c r="I162" s="48">
        <v>440</v>
      </c>
      <c r="J162" s="47"/>
      <c r="K162" s="47"/>
      <c r="L162" s="47">
        <v>0.74</v>
      </c>
      <c r="M162" s="47"/>
      <c r="N162" s="62"/>
      <c r="O162" s="62"/>
    </row>
    <row r="163" spans="2:15" ht="15">
      <c r="B163" s="43">
        <v>89</v>
      </c>
      <c r="C163" s="48" t="s">
        <v>207</v>
      </c>
      <c r="D163" s="47"/>
      <c r="E163" s="60" t="s">
        <v>235</v>
      </c>
      <c r="F163" s="47">
        <v>0.56</v>
      </c>
      <c r="G163" s="48">
        <v>0.6996</v>
      </c>
      <c r="H163" s="47">
        <v>0.58</v>
      </c>
      <c r="I163" s="48">
        <v>300</v>
      </c>
      <c r="J163" s="47"/>
      <c r="K163" s="47"/>
      <c r="L163" s="47">
        <v>0.56</v>
      </c>
      <c r="M163" s="47"/>
      <c r="N163" s="62"/>
      <c r="O163" s="62"/>
    </row>
    <row r="164" spans="2:15" ht="28.5">
      <c r="B164" s="43">
        <v>90</v>
      </c>
      <c r="C164" s="48" t="s">
        <v>207</v>
      </c>
      <c r="D164" s="47"/>
      <c r="E164" s="60" t="s">
        <v>236</v>
      </c>
      <c r="F164" s="69">
        <v>1.9</v>
      </c>
      <c r="G164" s="69">
        <v>1.36</v>
      </c>
      <c r="H164" s="71">
        <v>1.24</v>
      </c>
      <c r="I164" s="72">
        <v>760</v>
      </c>
      <c r="J164" s="47"/>
      <c r="K164" s="47"/>
      <c r="L164" s="69">
        <v>1.9</v>
      </c>
      <c r="M164" s="47"/>
      <c r="N164" s="62"/>
      <c r="O164" s="62"/>
    </row>
    <row r="165" spans="2:15" ht="28.5">
      <c r="B165" s="43">
        <v>91</v>
      </c>
      <c r="C165" s="48" t="s">
        <v>207</v>
      </c>
      <c r="D165" s="47"/>
      <c r="E165" s="44" t="s">
        <v>237</v>
      </c>
      <c r="F165" s="69">
        <v>1.8</v>
      </c>
      <c r="G165" s="69">
        <v>1.36</v>
      </c>
      <c r="H165" s="71">
        <v>1.23</v>
      </c>
      <c r="I165" s="72">
        <v>760</v>
      </c>
      <c r="J165" s="47"/>
      <c r="K165" s="47"/>
      <c r="L165" s="69">
        <v>1.8</v>
      </c>
      <c r="M165" s="47"/>
      <c r="N165" s="62"/>
      <c r="O165" s="62"/>
    </row>
    <row r="166" spans="2:15" ht="15">
      <c r="B166" s="43">
        <v>92</v>
      </c>
      <c r="C166" s="48" t="s">
        <v>207</v>
      </c>
      <c r="D166" s="47"/>
      <c r="E166" s="44" t="s">
        <v>238</v>
      </c>
      <c r="F166" s="47">
        <v>0.67</v>
      </c>
      <c r="G166" s="48">
        <v>0.7019</v>
      </c>
      <c r="H166" s="47">
        <v>0.66</v>
      </c>
      <c r="I166" s="48">
        <v>342</v>
      </c>
      <c r="J166" s="47"/>
      <c r="K166" s="47"/>
      <c r="L166" s="47">
        <v>0.67</v>
      </c>
      <c r="M166" s="47"/>
      <c r="N166" s="62"/>
      <c r="O166" s="62"/>
    </row>
    <row r="167" spans="2:15" ht="28.5">
      <c r="B167" s="43">
        <v>93</v>
      </c>
      <c r="C167" s="48" t="s">
        <v>207</v>
      </c>
      <c r="D167" s="47"/>
      <c r="E167" s="60" t="s">
        <v>239</v>
      </c>
      <c r="F167" s="47">
        <v>0.56</v>
      </c>
      <c r="G167" s="48">
        <v>0.6616</v>
      </c>
      <c r="H167" s="47">
        <v>0.65</v>
      </c>
      <c r="I167" s="48">
        <v>342</v>
      </c>
      <c r="J167" s="47"/>
      <c r="K167" s="47"/>
      <c r="L167" s="47">
        <v>0.56</v>
      </c>
      <c r="M167" s="47"/>
      <c r="N167" s="62"/>
      <c r="O167" s="62"/>
    </row>
    <row r="168" spans="2:15" ht="15">
      <c r="B168" s="43">
        <v>94</v>
      </c>
      <c r="C168" s="48" t="s">
        <v>207</v>
      </c>
      <c r="D168" s="47"/>
      <c r="E168" s="60" t="s">
        <v>240</v>
      </c>
      <c r="F168" s="47">
        <v>0.78</v>
      </c>
      <c r="G168" s="48">
        <v>0.863</v>
      </c>
      <c r="H168" s="47">
        <v>0.85</v>
      </c>
      <c r="I168" s="48">
        <v>439</v>
      </c>
      <c r="J168" s="47"/>
      <c r="K168" s="47"/>
      <c r="L168" s="47">
        <v>0.78</v>
      </c>
      <c r="M168" s="47"/>
      <c r="N168" s="62"/>
      <c r="O168" s="62"/>
    </row>
    <row r="169" spans="2:15" ht="28.5">
      <c r="B169" s="43">
        <v>95</v>
      </c>
      <c r="C169" s="48" t="s">
        <v>207</v>
      </c>
      <c r="D169" s="47"/>
      <c r="E169" s="60" t="s">
        <v>241</v>
      </c>
      <c r="F169" s="47">
        <v>0.56</v>
      </c>
      <c r="G169" s="48">
        <v>0.6616</v>
      </c>
      <c r="H169" s="47">
        <v>0.65</v>
      </c>
      <c r="I169" s="48">
        <v>342</v>
      </c>
      <c r="J169" s="47"/>
      <c r="K169" s="47"/>
      <c r="L169" s="47">
        <v>0.56</v>
      </c>
      <c r="M169" s="47"/>
      <c r="N169" s="62"/>
      <c r="O169" s="62"/>
    </row>
    <row r="170" spans="2:15" ht="15">
      <c r="B170" s="43">
        <v>96</v>
      </c>
      <c r="C170" s="48" t="s">
        <v>207</v>
      </c>
      <c r="D170" s="47"/>
      <c r="E170" s="44" t="s">
        <v>242</v>
      </c>
      <c r="F170" s="47">
        <v>0.78</v>
      </c>
      <c r="G170" s="48">
        <v>0.863</v>
      </c>
      <c r="H170" s="47">
        <v>0.85</v>
      </c>
      <c r="I170" s="48">
        <v>439</v>
      </c>
      <c r="J170" s="47"/>
      <c r="K170" s="47"/>
      <c r="L170" s="47">
        <v>0.78</v>
      </c>
      <c r="M170" s="47"/>
      <c r="N170" s="62"/>
      <c r="O170" s="62"/>
    </row>
    <row r="171" spans="2:15" ht="28.5">
      <c r="B171" s="43">
        <v>97</v>
      </c>
      <c r="C171" s="48" t="s">
        <v>207</v>
      </c>
      <c r="D171" s="47"/>
      <c r="E171" s="60" t="s">
        <v>243</v>
      </c>
      <c r="F171" s="69">
        <v>2.54</v>
      </c>
      <c r="G171" s="70">
        <v>1.51</v>
      </c>
      <c r="H171" s="71">
        <v>1.34</v>
      </c>
      <c r="I171" s="72">
        <v>860</v>
      </c>
      <c r="J171" s="47"/>
      <c r="K171" s="47"/>
      <c r="L171" s="69">
        <v>2.54</v>
      </c>
      <c r="M171" s="47"/>
      <c r="N171" s="62"/>
      <c r="O171" s="62"/>
    </row>
    <row r="172" spans="2:15" ht="28.5">
      <c r="B172" s="43">
        <v>98</v>
      </c>
      <c r="C172" s="48" t="s">
        <v>207</v>
      </c>
      <c r="D172" s="47"/>
      <c r="E172" s="60" t="s">
        <v>244</v>
      </c>
      <c r="F172" s="69">
        <v>1.9</v>
      </c>
      <c r="G172" s="69">
        <v>1.36</v>
      </c>
      <c r="H172" s="71">
        <v>1.24</v>
      </c>
      <c r="I172" s="72">
        <v>760</v>
      </c>
      <c r="J172" s="47"/>
      <c r="K172" s="47"/>
      <c r="L172" s="69">
        <v>1.9</v>
      </c>
      <c r="M172" s="47"/>
      <c r="N172" s="62"/>
      <c r="O172" s="62"/>
    </row>
    <row r="173" spans="2:15" ht="15">
      <c r="B173" s="43">
        <v>99</v>
      </c>
      <c r="C173" s="48" t="s">
        <v>207</v>
      </c>
      <c r="D173" s="47"/>
      <c r="E173" s="60" t="s">
        <v>245</v>
      </c>
      <c r="F173" s="69">
        <v>1.8</v>
      </c>
      <c r="G173" s="69">
        <v>1.36</v>
      </c>
      <c r="H173" s="71">
        <v>1.23</v>
      </c>
      <c r="I173" s="72">
        <v>760</v>
      </c>
      <c r="J173" s="47"/>
      <c r="K173" s="47"/>
      <c r="L173" s="69">
        <v>1.8</v>
      </c>
      <c r="M173" s="47"/>
      <c r="N173" s="62"/>
      <c r="O173" s="62"/>
    </row>
    <row r="174" spans="2:15" ht="15">
      <c r="B174" s="43">
        <v>100</v>
      </c>
      <c r="C174" s="48" t="s">
        <v>207</v>
      </c>
      <c r="D174" s="47"/>
      <c r="E174" s="60" t="s">
        <v>246</v>
      </c>
      <c r="F174" s="69">
        <v>2.54</v>
      </c>
      <c r="G174" s="70">
        <v>1.51</v>
      </c>
      <c r="H174" s="71">
        <v>1.34</v>
      </c>
      <c r="I174" s="72">
        <v>860</v>
      </c>
      <c r="J174" s="47"/>
      <c r="K174" s="47"/>
      <c r="L174" s="69">
        <v>2.54</v>
      </c>
      <c r="M174" s="47"/>
      <c r="N174" s="62"/>
      <c r="O174" s="62"/>
    </row>
    <row r="175" spans="2:15" ht="15">
      <c r="B175" s="43">
        <v>101</v>
      </c>
      <c r="C175" s="48" t="s">
        <v>207</v>
      </c>
      <c r="D175" s="47"/>
      <c r="E175" s="60" t="s">
        <v>247</v>
      </c>
      <c r="F175" s="69">
        <v>1.9</v>
      </c>
      <c r="G175" s="69">
        <v>1.36</v>
      </c>
      <c r="H175" s="71">
        <v>1.24</v>
      </c>
      <c r="I175" s="72">
        <v>760</v>
      </c>
      <c r="J175" s="47"/>
      <c r="K175" s="47"/>
      <c r="L175" s="69">
        <v>1.9</v>
      </c>
      <c r="M175" s="47"/>
      <c r="N175" s="62"/>
      <c r="O175" s="62"/>
    </row>
    <row r="176" spans="2:15" ht="42.75">
      <c r="B176" s="43">
        <v>102</v>
      </c>
      <c r="C176" s="48" t="s">
        <v>207</v>
      </c>
      <c r="D176" s="47"/>
      <c r="E176" s="60" t="s">
        <v>248</v>
      </c>
      <c r="F176" s="69">
        <v>1.9</v>
      </c>
      <c r="G176" s="69">
        <v>1.36</v>
      </c>
      <c r="H176" s="71">
        <v>1.24</v>
      </c>
      <c r="I176" s="72">
        <v>760</v>
      </c>
      <c r="J176" s="47"/>
      <c r="K176" s="47"/>
      <c r="L176" s="69">
        <v>1.9</v>
      </c>
      <c r="M176" s="47"/>
      <c r="N176" s="62"/>
      <c r="O176" s="62"/>
    </row>
    <row r="177" spans="2:15" ht="15">
      <c r="B177" s="43">
        <v>103</v>
      </c>
      <c r="C177" s="48" t="s">
        <v>207</v>
      </c>
      <c r="D177" s="47"/>
      <c r="E177" s="51" t="s">
        <v>249</v>
      </c>
      <c r="F177" s="69">
        <v>1.8</v>
      </c>
      <c r="G177" s="69">
        <v>1.36</v>
      </c>
      <c r="H177" s="71">
        <v>1.23</v>
      </c>
      <c r="I177" s="72">
        <v>760</v>
      </c>
      <c r="J177" s="47"/>
      <c r="K177" s="47"/>
      <c r="L177" s="69">
        <v>1.8</v>
      </c>
      <c r="M177" s="47"/>
      <c r="N177" s="62"/>
      <c r="O177" s="62"/>
    </row>
    <row r="178" spans="2:15" ht="15">
      <c r="B178" s="43">
        <v>104</v>
      </c>
      <c r="C178" s="48" t="s">
        <v>207</v>
      </c>
      <c r="D178" s="47"/>
      <c r="E178" s="44" t="s">
        <v>250</v>
      </c>
      <c r="F178" s="47">
        <v>0.67</v>
      </c>
      <c r="G178" s="48">
        <v>0.7019</v>
      </c>
      <c r="H178" s="47">
        <v>0.66</v>
      </c>
      <c r="I178" s="48">
        <v>342</v>
      </c>
      <c r="J178" s="47"/>
      <c r="K178" s="47"/>
      <c r="L178" s="47">
        <v>0.67</v>
      </c>
      <c r="M178" s="47"/>
      <c r="N178" s="62"/>
      <c r="O178" s="62"/>
    </row>
    <row r="179" spans="2:15" ht="15">
      <c r="B179" s="43">
        <v>105</v>
      </c>
      <c r="C179" s="48" t="s">
        <v>207</v>
      </c>
      <c r="D179" s="47"/>
      <c r="E179" s="44" t="s">
        <v>251</v>
      </c>
      <c r="F179" s="47">
        <v>0.56</v>
      </c>
      <c r="G179" s="48">
        <v>0.6616</v>
      </c>
      <c r="H179" s="47">
        <v>0.65</v>
      </c>
      <c r="I179" s="48">
        <v>342</v>
      </c>
      <c r="J179" s="47"/>
      <c r="K179" s="47"/>
      <c r="L179" s="47">
        <v>0.56</v>
      </c>
      <c r="M179" s="47"/>
      <c r="N179" s="62"/>
      <c r="O179" s="62"/>
    </row>
    <row r="180" spans="2:15" ht="15">
      <c r="B180" s="43">
        <v>106</v>
      </c>
      <c r="C180" s="48" t="s">
        <v>207</v>
      </c>
      <c r="D180" s="47"/>
      <c r="E180" s="44" t="s">
        <v>252</v>
      </c>
      <c r="F180" s="47">
        <v>0.78</v>
      </c>
      <c r="G180" s="48">
        <v>0.863</v>
      </c>
      <c r="H180" s="47">
        <v>0.85</v>
      </c>
      <c r="I180" s="48">
        <v>439</v>
      </c>
      <c r="J180" s="47"/>
      <c r="K180" s="47"/>
      <c r="L180" s="47">
        <v>0.78</v>
      </c>
      <c r="M180" s="47"/>
      <c r="N180" s="62"/>
      <c r="O180" s="62"/>
    </row>
    <row r="181" spans="2:15" ht="15">
      <c r="B181" s="43">
        <v>107</v>
      </c>
      <c r="C181" s="48" t="s">
        <v>207</v>
      </c>
      <c r="D181" s="47"/>
      <c r="E181" s="44" t="s">
        <v>253</v>
      </c>
      <c r="F181" s="47">
        <v>0.74</v>
      </c>
      <c r="G181" s="48">
        <v>0.8445</v>
      </c>
      <c r="H181" s="47">
        <v>0.82</v>
      </c>
      <c r="I181" s="48">
        <v>440</v>
      </c>
      <c r="J181" s="47"/>
      <c r="K181" s="47"/>
      <c r="L181" s="47">
        <v>0.74</v>
      </c>
      <c r="M181" s="47"/>
      <c r="N181" s="62"/>
      <c r="O181" s="62"/>
    </row>
    <row r="182" spans="2:15" ht="15">
      <c r="B182" s="43">
        <v>108</v>
      </c>
      <c r="C182" s="48" t="s">
        <v>207</v>
      </c>
      <c r="D182" s="47"/>
      <c r="E182" s="60" t="s">
        <v>254</v>
      </c>
      <c r="F182" s="47">
        <v>0.67</v>
      </c>
      <c r="G182" s="48">
        <v>0.7019</v>
      </c>
      <c r="H182" s="47">
        <v>0.66</v>
      </c>
      <c r="I182" s="48">
        <v>342</v>
      </c>
      <c r="J182" s="47"/>
      <c r="K182" s="47"/>
      <c r="L182" s="47">
        <v>0.67</v>
      </c>
      <c r="M182" s="47"/>
      <c r="N182" s="62"/>
      <c r="O182" s="62"/>
    </row>
    <row r="183" spans="2:15" ht="15">
      <c r="B183" s="43">
        <v>109</v>
      </c>
      <c r="C183" s="48" t="s">
        <v>207</v>
      </c>
      <c r="D183" s="47"/>
      <c r="E183" s="44" t="s">
        <v>101</v>
      </c>
      <c r="F183" s="47">
        <v>0.56</v>
      </c>
      <c r="G183" s="48">
        <v>0.6616</v>
      </c>
      <c r="H183" s="47">
        <v>0.65</v>
      </c>
      <c r="I183" s="48">
        <v>342</v>
      </c>
      <c r="J183" s="47"/>
      <c r="K183" s="47"/>
      <c r="L183" s="47">
        <v>0.56</v>
      </c>
      <c r="M183" s="47"/>
      <c r="N183" s="62"/>
      <c r="O183" s="62"/>
    </row>
    <row r="184" spans="2:15" ht="15">
      <c r="B184" s="43">
        <v>110</v>
      </c>
      <c r="C184" s="48" t="s">
        <v>207</v>
      </c>
      <c r="D184" s="47"/>
      <c r="E184" s="44" t="s">
        <v>255</v>
      </c>
      <c r="F184" s="47">
        <v>0.78</v>
      </c>
      <c r="G184" s="48">
        <v>0.863</v>
      </c>
      <c r="H184" s="47">
        <v>0.85</v>
      </c>
      <c r="I184" s="48">
        <v>439</v>
      </c>
      <c r="J184" s="47"/>
      <c r="K184" s="47"/>
      <c r="L184" s="47">
        <v>0.78</v>
      </c>
      <c r="M184" s="47"/>
      <c r="N184" s="62"/>
      <c r="O184" s="62"/>
    </row>
    <row r="185" spans="2:15" ht="15">
      <c r="B185" s="43">
        <v>111</v>
      </c>
      <c r="C185" s="48" t="s">
        <v>207</v>
      </c>
      <c r="D185" s="47"/>
      <c r="E185" s="44" t="s">
        <v>256</v>
      </c>
      <c r="F185" s="69">
        <v>1.8</v>
      </c>
      <c r="G185" s="69">
        <v>1.36</v>
      </c>
      <c r="H185" s="71">
        <v>1.23</v>
      </c>
      <c r="I185" s="72">
        <v>760</v>
      </c>
      <c r="J185" s="47"/>
      <c r="K185" s="47"/>
      <c r="L185" s="69">
        <v>1.8</v>
      </c>
      <c r="M185" s="47"/>
      <c r="N185" s="62"/>
      <c r="O185" s="62"/>
    </row>
    <row r="186" spans="2:15" ht="42.75">
      <c r="B186" s="43">
        <v>112</v>
      </c>
      <c r="C186" s="48" t="s">
        <v>207</v>
      </c>
      <c r="D186" s="47"/>
      <c r="E186" s="44" t="s">
        <v>257</v>
      </c>
      <c r="F186" s="47">
        <v>0.67</v>
      </c>
      <c r="G186" s="48">
        <v>0.7019</v>
      </c>
      <c r="H186" s="47">
        <v>0.66</v>
      </c>
      <c r="I186" s="48">
        <v>342</v>
      </c>
      <c r="J186" s="47"/>
      <c r="K186" s="47"/>
      <c r="L186" s="47">
        <v>0.67</v>
      </c>
      <c r="M186" s="47"/>
      <c r="N186" s="62"/>
      <c r="O186" s="62"/>
    </row>
    <row r="187" spans="2:15" ht="15">
      <c r="B187" s="43">
        <v>113</v>
      </c>
      <c r="C187" s="48" t="s">
        <v>207</v>
      </c>
      <c r="D187" s="47"/>
      <c r="E187" s="44" t="s">
        <v>258</v>
      </c>
      <c r="F187" s="47">
        <v>0.56</v>
      </c>
      <c r="G187" s="48">
        <v>0.6616</v>
      </c>
      <c r="H187" s="47">
        <v>0.65</v>
      </c>
      <c r="I187" s="48">
        <v>342</v>
      </c>
      <c r="J187" s="47"/>
      <c r="K187" s="47"/>
      <c r="L187" s="47">
        <v>0.56</v>
      </c>
      <c r="M187" s="47"/>
      <c r="N187" s="62"/>
      <c r="O187" s="62"/>
    </row>
    <row r="188" spans="2:15" ht="15">
      <c r="B188" s="43">
        <v>114</v>
      </c>
      <c r="C188" s="48" t="s">
        <v>207</v>
      </c>
      <c r="D188" s="47"/>
      <c r="E188" s="44" t="s">
        <v>259</v>
      </c>
      <c r="F188" s="47">
        <v>0.78</v>
      </c>
      <c r="G188" s="48">
        <v>0.863</v>
      </c>
      <c r="H188" s="47">
        <v>0.85</v>
      </c>
      <c r="I188" s="48">
        <v>439</v>
      </c>
      <c r="J188" s="47"/>
      <c r="K188" s="47"/>
      <c r="L188" s="47">
        <v>0.78</v>
      </c>
      <c r="M188" s="47"/>
      <c r="N188" s="62"/>
      <c r="O188" s="62"/>
    </row>
    <row r="189" spans="2:15" ht="28.5">
      <c r="B189" s="43">
        <v>115</v>
      </c>
      <c r="C189" s="48" t="s">
        <v>207</v>
      </c>
      <c r="D189" s="47"/>
      <c r="E189" s="44" t="s">
        <v>239</v>
      </c>
      <c r="F189" s="47">
        <v>0.74</v>
      </c>
      <c r="G189" s="48">
        <v>0.8445</v>
      </c>
      <c r="H189" s="47">
        <v>0.82</v>
      </c>
      <c r="I189" s="48">
        <v>440</v>
      </c>
      <c r="J189" s="47"/>
      <c r="K189" s="47"/>
      <c r="L189" s="47">
        <v>0.74</v>
      </c>
      <c r="M189" s="47"/>
      <c r="N189" s="62"/>
      <c r="O189" s="62"/>
    </row>
    <row r="190" spans="2:15" ht="15">
      <c r="B190" s="43">
        <v>116</v>
      </c>
      <c r="C190" s="48" t="s">
        <v>207</v>
      </c>
      <c r="D190" s="47"/>
      <c r="E190" s="44" t="s">
        <v>260</v>
      </c>
      <c r="F190" s="47">
        <v>0.56</v>
      </c>
      <c r="G190" s="48">
        <v>0.6996</v>
      </c>
      <c r="H190" s="47">
        <v>0.58</v>
      </c>
      <c r="I190" s="48">
        <v>300</v>
      </c>
      <c r="J190" s="47"/>
      <c r="K190" s="47"/>
      <c r="L190" s="47">
        <v>0.56</v>
      </c>
      <c r="M190" s="47"/>
      <c r="N190" s="62"/>
      <c r="O190" s="62"/>
    </row>
    <row r="191" spans="2:15" ht="42.75">
      <c r="B191" s="43">
        <v>117</v>
      </c>
      <c r="C191" s="48" t="s">
        <v>207</v>
      </c>
      <c r="D191" s="47"/>
      <c r="E191" s="44" t="s">
        <v>261</v>
      </c>
      <c r="F191" s="69">
        <v>1.9</v>
      </c>
      <c r="G191" s="69">
        <v>1.36</v>
      </c>
      <c r="H191" s="71">
        <v>1.24</v>
      </c>
      <c r="I191" s="72">
        <v>760</v>
      </c>
      <c r="J191" s="47"/>
      <c r="K191" s="47"/>
      <c r="L191" s="69">
        <v>1.9</v>
      </c>
      <c r="M191" s="47"/>
      <c r="N191" s="62"/>
      <c r="O191" s="62"/>
    </row>
    <row r="192" spans="2:15" ht="15">
      <c r="B192" s="43">
        <v>118</v>
      </c>
      <c r="C192" s="48" t="s">
        <v>207</v>
      </c>
      <c r="D192" s="47"/>
      <c r="E192" s="44" t="s">
        <v>262</v>
      </c>
      <c r="F192" s="69">
        <v>1.8</v>
      </c>
      <c r="G192" s="69">
        <v>1.36</v>
      </c>
      <c r="H192" s="71">
        <v>1.23</v>
      </c>
      <c r="I192" s="72">
        <v>760</v>
      </c>
      <c r="J192" s="47"/>
      <c r="K192" s="47"/>
      <c r="L192" s="69">
        <v>1.8</v>
      </c>
      <c r="M192" s="47"/>
      <c r="N192" s="62"/>
      <c r="O192" s="62"/>
    </row>
    <row r="193" spans="2:15" ht="28.5">
      <c r="B193" s="43">
        <v>119</v>
      </c>
      <c r="C193" s="48" t="s">
        <v>207</v>
      </c>
      <c r="D193" s="47"/>
      <c r="E193" s="60" t="s">
        <v>263</v>
      </c>
      <c r="F193" s="47">
        <v>0.67</v>
      </c>
      <c r="G193" s="48">
        <v>0.7019</v>
      </c>
      <c r="H193" s="47">
        <v>0.66</v>
      </c>
      <c r="I193" s="48">
        <v>342</v>
      </c>
      <c r="J193" s="47"/>
      <c r="K193" s="47"/>
      <c r="L193" s="47">
        <v>0.67</v>
      </c>
      <c r="M193" s="47"/>
      <c r="N193" s="62"/>
      <c r="O193" s="62"/>
    </row>
    <row r="194" spans="2:15" ht="15">
      <c r="B194" s="43">
        <v>120</v>
      </c>
      <c r="C194" s="48" t="s">
        <v>207</v>
      </c>
      <c r="D194" s="47"/>
      <c r="E194" s="44" t="s">
        <v>264</v>
      </c>
      <c r="F194" s="47">
        <v>0.56</v>
      </c>
      <c r="G194" s="48">
        <v>0.6616</v>
      </c>
      <c r="H194" s="47">
        <v>0.65</v>
      </c>
      <c r="I194" s="48">
        <v>342</v>
      </c>
      <c r="J194" s="47"/>
      <c r="K194" s="47"/>
      <c r="L194" s="47">
        <v>0.56</v>
      </c>
      <c r="M194" s="47"/>
      <c r="N194" s="62"/>
      <c r="O194" s="62"/>
    </row>
    <row r="195" spans="2:15" ht="28.5">
      <c r="B195" s="43">
        <v>121</v>
      </c>
      <c r="C195" s="73" t="s">
        <v>207</v>
      </c>
      <c r="D195" s="47"/>
      <c r="E195" s="44" t="s">
        <v>243</v>
      </c>
      <c r="F195" s="52">
        <v>1.32</v>
      </c>
      <c r="G195" s="74">
        <v>1.5354</v>
      </c>
      <c r="H195" s="47"/>
      <c r="I195" s="74">
        <v>805</v>
      </c>
      <c r="J195" s="47"/>
      <c r="K195" s="47"/>
      <c r="L195" s="52">
        <v>1.32</v>
      </c>
      <c r="M195" s="47"/>
      <c r="N195" s="62"/>
      <c r="O195" s="62"/>
    </row>
    <row r="196" spans="2:15" ht="28.5">
      <c r="B196" s="43">
        <v>122</v>
      </c>
      <c r="C196" s="73" t="s">
        <v>207</v>
      </c>
      <c r="D196" s="47"/>
      <c r="E196" s="44" t="s">
        <v>244</v>
      </c>
      <c r="F196" s="52">
        <v>0.55</v>
      </c>
      <c r="G196" s="74">
        <v>0.9238</v>
      </c>
      <c r="H196" s="47"/>
      <c r="I196" s="74">
        <v>480</v>
      </c>
      <c r="J196" s="47"/>
      <c r="K196" s="47"/>
      <c r="L196" s="52">
        <v>0.55</v>
      </c>
      <c r="M196" s="47"/>
      <c r="N196" s="62"/>
      <c r="O196" s="62"/>
    </row>
    <row r="197" spans="2:15" ht="15.75">
      <c r="B197" s="43">
        <v>123</v>
      </c>
      <c r="C197" s="73" t="s">
        <v>207</v>
      </c>
      <c r="D197" s="47"/>
      <c r="E197" s="44" t="s">
        <v>246</v>
      </c>
      <c r="F197" s="52">
        <v>1.34</v>
      </c>
      <c r="G197" s="74">
        <v>1.5398</v>
      </c>
      <c r="H197" s="47"/>
      <c r="I197" s="74">
        <v>798</v>
      </c>
      <c r="J197" s="47"/>
      <c r="K197" s="47"/>
      <c r="L197" s="52">
        <v>1.34</v>
      </c>
      <c r="M197" s="47"/>
      <c r="N197" s="62"/>
      <c r="O197" s="62"/>
    </row>
    <row r="198" spans="2:15" ht="15.75">
      <c r="B198" s="43">
        <v>124</v>
      </c>
      <c r="C198" s="73" t="s">
        <v>207</v>
      </c>
      <c r="D198" s="47"/>
      <c r="E198" s="44" t="s">
        <v>265</v>
      </c>
      <c r="F198" s="52">
        <v>1.29</v>
      </c>
      <c r="G198" s="74">
        <v>1.4999</v>
      </c>
      <c r="H198" s="47"/>
      <c r="I198" s="74">
        <v>777</v>
      </c>
      <c r="J198" s="47"/>
      <c r="K198" s="47"/>
      <c r="L198" s="52">
        <v>1.29</v>
      </c>
      <c r="M198" s="47"/>
      <c r="N198" s="62"/>
      <c r="O198" s="62"/>
    </row>
    <row r="199" spans="2:15" ht="15.75">
      <c r="B199" s="43">
        <v>125</v>
      </c>
      <c r="C199" s="73" t="s">
        <v>207</v>
      </c>
      <c r="D199" s="47"/>
      <c r="E199" s="44" t="s">
        <v>255</v>
      </c>
      <c r="F199" s="52">
        <v>1.32</v>
      </c>
      <c r="G199" s="74">
        <v>1.4773</v>
      </c>
      <c r="H199" s="47"/>
      <c r="I199" s="74">
        <v>763</v>
      </c>
      <c r="J199" s="47"/>
      <c r="K199" s="47"/>
      <c r="L199" s="52">
        <v>1.32</v>
      </c>
      <c r="M199" s="47"/>
      <c r="N199" s="62"/>
      <c r="O199" s="62"/>
    </row>
    <row r="200" spans="2:15" ht="15.75">
      <c r="B200" s="43">
        <v>126</v>
      </c>
      <c r="C200" s="73" t="s">
        <v>207</v>
      </c>
      <c r="D200" s="47"/>
      <c r="E200" s="44"/>
      <c r="F200" s="52">
        <v>1.12</v>
      </c>
      <c r="G200" s="74">
        <v>1.3</v>
      </c>
      <c r="H200" s="47"/>
      <c r="I200" s="74">
        <v>678</v>
      </c>
      <c r="J200" s="47"/>
      <c r="K200" s="47"/>
      <c r="L200" s="52">
        <v>1.12</v>
      </c>
      <c r="M200" s="47"/>
      <c r="N200" s="62"/>
      <c r="O200" s="62"/>
    </row>
    <row r="201" spans="2:15" ht="28.5">
      <c r="B201" s="43">
        <v>127</v>
      </c>
      <c r="C201" s="73" t="s">
        <v>207</v>
      </c>
      <c r="D201" s="47"/>
      <c r="E201" s="44" t="s">
        <v>266</v>
      </c>
      <c r="F201" s="52">
        <v>1.1</v>
      </c>
      <c r="G201" s="74">
        <v>1.1061</v>
      </c>
      <c r="H201" s="47"/>
      <c r="I201" s="74">
        <v>578</v>
      </c>
      <c r="J201" s="47"/>
      <c r="K201" s="47"/>
      <c r="L201" s="52">
        <v>1.1</v>
      </c>
      <c r="M201" s="47"/>
      <c r="N201" s="62"/>
      <c r="O201" s="62"/>
    </row>
    <row r="202" spans="2:15" ht="28.5">
      <c r="B202" s="43">
        <v>128</v>
      </c>
      <c r="C202" s="73" t="s">
        <v>207</v>
      </c>
      <c r="D202" s="47"/>
      <c r="E202" s="44" t="s">
        <v>263</v>
      </c>
      <c r="F202" s="52">
        <v>1.44</v>
      </c>
      <c r="G202" s="74">
        <v>1.5033</v>
      </c>
      <c r="H202" s="47"/>
      <c r="I202" s="74">
        <v>785</v>
      </c>
      <c r="J202" s="47"/>
      <c r="K202" s="47"/>
      <c r="L202" s="52">
        <v>1.44</v>
      </c>
      <c r="M202" s="47"/>
      <c r="N202" s="62"/>
      <c r="O202" s="62"/>
    </row>
    <row r="203" spans="2:15" ht="15.75">
      <c r="B203" s="43">
        <v>129</v>
      </c>
      <c r="C203" s="73" t="s">
        <v>207</v>
      </c>
      <c r="D203" s="47"/>
      <c r="E203" s="44" t="s">
        <v>264</v>
      </c>
      <c r="F203" s="52">
        <v>1.45</v>
      </c>
      <c r="G203" s="74">
        <v>1.5356</v>
      </c>
      <c r="H203" s="47"/>
      <c r="I203" s="74">
        <v>802</v>
      </c>
      <c r="J203" s="47"/>
      <c r="K203" s="47"/>
      <c r="L203" s="52">
        <v>1.45</v>
      </c>
      <c r="M203" s="47"/>
      <c r="N203" s="62"/>
      <c r="O203" s="62"/>
    </row>
    <row r="204" spans="2:15" ht="28.5">
      <c r="B204" s="43">
        <v>130</v>
      </c>
      <c r="C204" s="56" t="s">
        <v>207</v>
      </c>
      <c r="D204" s="47"/>
      <c r="E204" s="44" t="s">
        <v>267</v>
      </c>
      <c r="F204" s="52">
        <v>1.41</v>
      </c>
      <c r="G204" s="68">
        <v>1.5131</v>
      </c>
      <c r="H204" s="47"/>
      <c r="I204" s="68">
        <v>784</v>
      </c>
      <c r="J204" s="47"/>
      <c r="K204" s="47"/>
      <c r="L204" s="52">
        <v>1.41</v>
      </c>
      <c r="M204" s="47"/>
      <c r="N204" s="62"/>
      <c r="O204" s="62"/>
    </row>
    <row r="205" spans="2:15" ht="15.75">
      <c r="B205" s="43">
        <v>131</v>
      </c>
      <c r="C205" s="48" t="s">
        <v>207</v>
      </c>
      <c r="D205" s="47"/>
      <c r="E205" s="44" t="s">
        <v>222</v>
      </c>
      <c r="F205" s="52">
        <v>1.44</v>
      </c>
      <c r="G205" s="74">
        <v>1.5033</v>
      </c>
      <c r="H205" s="47"/>
      <c r="I205" s="74">
        <v>785</v>
      </c>
      <c r="J205" s="47"/>
      <c r="K205" s="47"/>
      <c r="L205" s="52">
        <v>1.44</v>
      </c>
      <c r="M205" s="47"/>
      <c r="N205" s="62"/>
      <c r="O205" s="62"/>
    </row>
    <row r="206" spans="2:15" ht="28.5">
      <c r="B206" s="43">
        <v>132</v>
      </c>
      <c r="C206" s="48" t="s">
        <v>207</v>
      </c>
      <c r="D206" s="47"/>
      <c r="E206" s="44" t="s">
        <v>268</v>
      </c>
      <c r="F206" s="52">
        <v>1.45</v>
      </c>
      <c r="G206" s="74">
        <v>1.5356</v>
      </c>
      <c r="H206" s="47"/>
      <c r="I206" s="74">
        <v>802</v>
      </c>
      <c r="J206" s="47"/>
      <c r="K206" s="47"/>
      <c r="L206" s="52">
        <v>1.45</v>
      </c>
      <c r="M206" s="47"/>
      <c r="N206" s="62"/>
      <c r="O206" s="62"/>
    </row>
    <row r="207" spans="2:15" ht="28.5">
      <c r="B207" s="43">
        <v>133</v>
      </c>
      <c r="C207" s="48" t="s">
        <v>207</v>
      </c>
      <c r="D207" s="47"/>
      <c r="E207" s="44" t="s">
        <v>269</v>
      </c>
      <c r="F207" s="69">
        <v>1.9</v>
      </c>
      <c r="G207" s="69">
        <v>1.36</v>
      </c>
      <c r="H207" s="71">
        <v>1.24</v>
      </c>
      <c r="I207" s="72">
        <v>760</v>
      </c>
      <c r="J207" s="47"/>
      <c r="K207" s="47"/>
      <c r="L207" s="69">
        <v>1.9</v>
      </c>
      <c r="M207" s="47"/>
      <c r="N207" s="62"/>
      <c r="O207" s="62"/>
    </row>
    <row r="208" spans="2:15" ht="28.5">
      <c r="B208" s="43">
        <v>134</v>
      </c>
      <c r="C208" s="48" t="s">
        <v>207</v>
      </c>
      <c r="D208" s="47"/>
      <c r="E208" s="44" t="s">
        <v>270</v>
      </c>
      <c r="F208" s="69">
        <v>1.8</v>
      </c>
      <c r="G208" s="69">
        <v>1.36</v>
      </c>
      <c r="H208" s="71">
        <v>1.23</v>
      </c>
      <c r="I208" s="72">
        <v>760</v>
      </c>
      <c r="J208" s="47"/>
      <c r="K208" s="47"/>
      <c r="L208" s="69">
        <v>1.8</v>
      </c>
      <c r="M208" s="47"/>
      <c r="N208" s="62"/>
      <c r="O208" s="62"/>
    </row>
    <row r="209" spans="2:15" ht="28.5">
      <c r="B209" s="43">
        <v>135</v>
      </c>
      <c r="C209" s="48" t="s">
        <v>207</v>
      </c>
      <c r="D209" s="47"/>
      <c r="E209" s="44" t="s">
        <v>271</v>
      </c>
      <c r="F209" s="47">
        <v>0.67</v>
      </c>
      <c r="G209" s="48">
        <v>0.7019</v>
      </c>
      <c r="H209" s="47">
        <v>0.66</v>
      </c>
      <c r="I209" s="48">
        <v>342</v>
      </c>
      <c r="J209" s="47"/>
      <c r="K209" s="47"/>
      <c r="L209" s="47">
        <v>0.67</v>
      </c>
      <c r="M209" s="47"/>
      <c r="N209" s="62"/>
      <c r="O209" s="62"/>
    </row>
    <row r="210" spans="2:15" ht="28.5">
      <c r="B210" s="43">
        <v>136</v>
      </c>
      <c r="C210" s="48" t="s">
        <v>207</v>
      </c>
      <c r="D210" s="47"/>
      <c r="E210" s="60" t="s">
        <v>272</v>
      </c>
      <c r="F210" s="47">
        <v>0.56</v>
      </c>
      <c r="G210" s="48">
        <v>0.6616</v>
      </c>
      <c r="H210" s="47">
        <v>0.65</v>
      </c>
      <c r="I210" s="48">
        <v>342</v>
      </c>
      <c r="J210" s="47"/>
      <c r="K210" s="47"/>
      <c r="L210" s="47">
        <v>0.56</v>
      </c>
      <c r="M210" s="47"/>
      <c r="N210" s="62"/>
      <c r="O210" s="62"/>
    </row>
    <row r="211" spans="2:15" ht="28.5">
      <c r="B211" s="43">
        <v>137</v>
      </c>
      <c r="C211" s="48" t="s">
        <v>207</v>
      </c>
      <c r="D211" s="47"/>
      <c r="E211" s="60" t="s">
        <v>273</v>
      </c>
      <c r="F211" s="47">
        <v>0.78</v>
      </c>
      <c r="G211" s="48">
        <v>0.863</v>
      </c>
      <c r="H211" s="47">
        <v>0.85</v>
      </c>
      <c r="I211" s="48">
        <v>439</v>
      </c>
      <c r="J211" s="47"/>
      <c r="K211" s="47"/>
      <c r="L211" s="47">
        <v>0.78</v>
      </c>
      <c r="M211" s="47"/>
      <c r="N211" s="62"/>
      <c r="O211" s="62"/>
    </row>
    <row r="212" spans="2:15" ht="28.5">
      <c r="B212" s="43">
        <v>138</v>
      </c>
      <c r="C212" s="48" t="s">
        <v>207</v>
      </c>
      <c r="D212" s="47"/>
      <c r="E212" s="44" t="s">
        <v>274</v>
      </c>
      <c r="F212" s="47">
        <v>0.74</v>
      </c>
      <c r="G212" s="48">
        <v>0.8445</v>
      </c>
      <c r="H212" s="47">
        <v>0.82</v>
      </c>
      <c r="I212" s="48">
        <v>440</v>
      </c>
      <c r="J212" s="47"/>
      <c r="K212" s="47"/>
      <c r="L212" s="47">
        <v>0.74</v>
      </c>
      <c r="M212" s="47"/>
      <c r="N212" s="62"/>
      <c r="O212" s="62"/>
    </row>
    <row r="213" spans="2:15" ht="28.5">
      <c r="B213" s="43">
        <v>139</v>
      </c>
      <c r="C213" s="48" t="s">
        <v>207</v>
      </c>
      <c r="D213" s="47"/>
      <c r="E213" s="44" t="s">
        <v>275</v>
      </c>
      <c r="F213" s="52">
        <v>0.9</v>
      </c>
      <c r="G213" s="48">
        <v>1.1</v>
      </c>
      <c r="H213" s="51">
        <v>0.78</v>
      </c>
      <c r="I213" s="48">
        <v>400</v>
      </c>
      <c r="J213" s="47"/>
      <c r="K213" s="47"/>
      <c r="L213" s="52">
        <v>0.9</v>
      </c>
      <c r="M213" s="47"/>
      <c r="N213" s="62"/>
      <c r="O213" s="62"/>
    </row>
    <row r="214" spans="2:15" ht="28.5">
      <c r="B214" s="43">
        <v>140</v>
      </c>
      <c r="C214" s="48" t="s">
        <v>276</v>
      </c>
      <c r="D214" s="47"/>
      <c r="E214" s="60" t="s">
        <v>277</v>
      </c>
      <c r="F214" s="52">
        <v>1.1</v>
      </c>
      <c r="G214" s="48">
        <v>1.149</v>
      </c>
      <c r="H214" s="47">
        <v>0.84</v>
      </c>
      <c r="I214" s="48">
        <v>475</v>
      </c>
      <c r="J214" s="47"/>
      <c r="K214" s="47"/>
      <c r="L214" s="52">
        <v>1.1</v>
      </c>
      <c r="M214" s="47"/>
      <c r="N214" s="62"/>
      <c r="O214" s="62"/>
    </row>
    <row r="215" spans="2:15" ht="28.5">
      <c r="B215" s="43">
        <v>141</v>
      </c>
      <c r="C215" s="48" t="s">
        <v>276</v>
      </c>
      <c r="D215" s="47"/>
      <c r="E215" s="44" t="s">
        <v>278</v>
      </c>
      <c r="F215" s="52">
        <v>1.32</v>
      </c>
      <c r="G215" s="48">
        <v>1.5368</v>
      </c>
      <c r="H215" s="47">
        <v>1.52</v>
      </c>
      <c r="I215" s="48">
        <v>796</v>
      </c>
      <c r="J215" s="47"/>
      <c r="K215" s="47"/>
      <c r="L215" s="52">
        <v>1.32</v>
      </c>
      <c r="M215" s="47"/>
      <c r="N215" s="62"/>
      <c r="O215" s="62"/>
    </row>
    <row r="216" spans="2:15" ht="28.5">
      <c r="B216" s="43">
        <v>142</v>
      </c>
      <c r="C216" s="48" t="s">
        <v>276</v>
      </c>
      <c r="D216" s="47"/>
      <c r="E216" s="44" t="s">
        <v>279</v>
      </c>
      <c r="F216" s="52">
        <v>0.9</v>
      </c>
      <c r="G216" s="48">
        <v>1.1</v>
      </c>
      <c r="H216" s="51">
        <v>0.78</v>
      </c>
      <c r="I216" s="48">
        <v>400</v>
      </c>
      <c r="J216" s="47"/>
      <c r="K216" s="47"/>
      <c r="L216" s="52">
        <v>0.9</v>
      </c>
      <c r="M216" s="47"/>
      <c r="N216" s="62"/>
      <c r="O216" s="62"/>
    </row>
    <row r="217" spans="2:15" ht="15">
      <c r="B217" s="43">
        <v>143</v>
      </c>
      <c r="C217" s="48" t="s">
        <v>280</v>
      </c>
      <c r="D217" s="47"/>
      <c r="E217" s="44" t="s">
        <v>281</v>
      </c>
      <c r="F217" s="52">
        <v>1.1</v>
      </c>
      <c r="G217" s="48">
        <v>1.149</v>
      </c>
      <c r="H217" s="47">
        <v>0.84</v>
      </c>
      <c r="I217" s="48">
        <v>475</v>
      </c>
      <c r="J217" s="47"/>
      <c r="K217" s="47"/>
      <c r="L217" s="52">
        <v>1.1</v>
      </c>
      <c r="M217" s="47"/>
      <c r="N217" s="62"/>
      <c r="O217" s="62"/>
    </row>
    <row r="218" spans="2:15" ht="42.75">
      <c r="B218" s="43">
        <v>144</v>
      </c>
      <c r="C218" s="48" t="s">
        <v>280</v>
      </c>
      <c r="D218" s="47"/>
      <c r="E218" s="44" t="s">
        <v>282</v>
      </c>
      <c r="F218" s="52">
        <v>0.9</v>
      </c>
      <c r="G218" s="48">
        <v>1.1</v>
      </c>
      <c r="H218" s="51">
        <v>0.78</v>
      </c>
      <c r="I218" s="48">
        <v>400</v>
      </c>
      <c r="J218" s="47"/>
      <c r="K218" s="47"/>
      <c r="L218" s="52">
        <v>0.9</v>
      </c>
      <c r="M218" s="47"/>
      <c r="N218" s="62"/>
      <c r="O218" s="62"/>
    </row>
    <row r="219" spans="2:15" ht="30">
      <c r="B219" s="43">
        <v>145</v>
      </c>
      <c r="C219" s="45" t="s">
        <v>283</v>
      </c>
      <c r="D219" s="44">
        <v>6</v>
      </c>
      <c r="E219" s="46" t="s">
        <v>92</v>
      </c>
      <c r="F219" s="55" t="s">
        <v>93</v>
      </c>
      <c r="G219" s="55">
        <f>0.04*5</f>
        <v>0.2</v>
      </c>
      <c r="H219" s="47"/>
      <c r="I219" s="55">
        <v>55</v>
      </c>
      <c r="J219" s="48" t="s">
        <v>284</v>
      </c>
      <c r="K219" s="48" t="s">
        <v>285</v>
      </c>
      <c r="L219" s="63"/>
      <c r="M219" s="44"/>
      <c r="N219" s="62"/>
      <c r="O219" s="62"/>
    </row>
    <row r="220" spans="2:15" ht="30">
      <c r="B220" s="43">
        <v>146</v>
      </c>
      <c r="C220" s="45" t="s">
        <v>283</v>
      </c>
      <c r="D220" s="44">
        <v>7</v>
      </c>
      <c r="E220" s="46" t="s">
        <v>92</v>
      </c>
      <c r="F220" s="55" t="s">
        <v>93</v>
      </c>
      <c r="G220" s="55">
        <f>0.04*5</f>
        <v>0.2</v>
      </c>
      <c r="H220" s="47"/>
      <c r="I220" s="55">
        <v>55</v>
      </c>
      <c r="J220" s="48" t="s">
        <v>286</v>
      </c>
      <c r="K220" s="48" t="s">
        <v>287</v>
      </c>
      <c r="L220" s="63"/>
      <c r="M220" s="44"/>
      <c r="N220" s="62"/>
      <c r="O220" s="62"/>
    </row>
    <row r="221" spans="2:15" ht="15">
      <c r="B221" s="43">
        <v>147</v>
      </c>
      <c r="C221" s="45" t="s">
        <v>288</v>
      </c>
      <c r="D221" s="44">
        <v>1</v>
      </c>
      <c r="E221" s="46" t="s">
        <v>289</v>
      </c>
      <c r="F221" s="49" t="s">
        <v>290</v>
      </c>
      <c r="G221" s="50">
        <v>0.43</v>
      </c>
      <c r="H221" s="49">
        <f>G221*0.15</f>
        <v>0.0645</v>
      </c>
      <c r="I221" s="64">
        <f>H221*100000/176</f>
        <v>36.6477272727273</v>
      </c>
      <c r="J221" s="48" t="s">
        <v>291</v>
      </c>
      <c r="K221" s="48" t="s">
        <v>292</v>
      </c>
      <c r="L221" s="63"/>
      <c r="M221" s="44"/>
      <c r="N221" s="62"/>
      <c r="O221" s="62"/>
    </row>
    <row r="222" spans="2:15" ht="30">
      <c r="B222" s="43">
        <v>148</v>
      </c>
      <c r="C222" s="45" t="s">
        <v>288</v>
      </c>
      <c r="D222" s="44">
        <v>1</v>
      </c>
      <c r="E222" s="46" t="s">
        <v>293</v>
      </c>
      <c r="F222" s="49" t="s">
        <v>290</v>
      </c>
      <c r="G222" s="50">
        <v>0.43</v>
      </c>
      <c r="H222" s="49">
        <f>G222*0.15</f>
        <v>0.0645</v>
      </c>
      <c r="I222" s="64">
        <f>H222*100000/176</f>
        <v>36.6477272727273</v>
      </c>
      <c r="J222" s="48" t="s">
        <v>294</v>
      </c>
      <c r="K222" s="48" t="s">
        <v>295</v>
      </c>
      <c r="L222" s="63"/>
      <c r="M222" s="44"/>
      <c r="N222" s="62"/>
      <c r="O222" s="62"/>
    </row>
    <row r="223" spans="2:15" ht="30">
      <c r="B223" s="43">
        <v>149</v>
      </c>
      <c r="C223" s="45" t="s">
        <v>288</v>
      </c>
      <c r="D223" s="44">
        <v>1</v>
      </c>
      <c r="E223" s="46" t="s">
        <v>296</v>
      </c>
      <c r="F223" s="49" t="s">
        <v>290</v>
      </c>
      <c r="G223" s="50">
        <v>0.43</v>
      </c>
      <c r="H223" s="49">
        <f>G223*0.15</f>
        <v>0.0645</v>
      </c>
      <c r="I223" s="64">
        <f>H223*100000/176</f>
        <v>36.6477272727273</v>
      </c>
      <c r="J223" s="48" t="s">
        <v>297</v>
      </c>
      <c r="K223" s="48" t="s">
        <v>298</v>
      </c>
      <c r="L223" s="63"/>
      <c r="M223" s="44"/>
      <c r="N223" s="62"/>
      <c r="O223" s="62"/>
    </row>
    <row r="224" spans="2:15" ht="30">
      <c r="B224" s="43">
        <v>150</v>
      </c>
      <c r="C224" s="45" t="s">
        <v>288</v>
      </c>
      <c r="D224" s="44">
        <v>1</v>
      </c>
      <c r="E224" s="46" t="s">
        <v>299</v>
      </c>
      <c r="F224" s="49" t="s">
        <v>290</v>
      </c>
      <c r="G224" s="50">
        <v>0.43</v>
      </c>
      <c r="H224" s="49">
        <f>G224*0.15</f>
        <v>0.0645</v>
      </c>
      <c r="I224" s="64">
        <f>H224*100000/176</f>
        <v>36.6477272727273</v>
      </c>
      <c r="J224" s="48" t="s">
        <v>300</v>
      </c>
      <c r="K224" s="48" t="s">
        <v>301</v>
      </c>
      <c r="L224" s="63"/>
      <c r="M224" s="44"/>
      <c r="N224" s="62"/>
      <c r="O224" s="62"/>
    </row>
    <row r="225" spans="2:15" ht="30">
      <c r="B225" s="43">
        <v>151</v>
      </c>
      <c r="C225" s="45" t="s">
        <v>288</v>
      </c>
      <c r="D225" s="44">
        <v>1</v>
      </c>
      <c r="E225" s="46" t="s">
        <v>302</v>
      </c>
      <c r="F225" s="49" t="s">
        <v>290</v>
      </c>
      <c r="G225" s="50">
        <v>0.43</v>
      </c>
      <c r="H225" s="49">
        <f>G225*0.15</f>
        <v>0.0645</v>
      </c>
      <c r="I225" s="64">
        <f>H225*100000/176</f>
        <v>36.6477272727273</v>
      </c>
      <c r="J225" s="48" t="s">
        <v>303</v>
      </c>
      <c r="K225" s="48" t="s">
        <v>304</v>
      </c>
      <c r="L225" s="63"/>
      <c r="M225" s="44"/>
      <c r="N225" s="62"/>
      <c r="O225" s="62"/>
    </row>
    <row r="226" spans="2:15" ht="15">
      <c r="B226" s="43">
        <v>152</v>
      </c>
      <c r="C226" s="48" t="s">
        <v>288</v>
      </c>
      <c r="D226" s="47"/>
      <c r="E226" s="44" t="s">
        <v>305</v>
      </c>
      <c r="F226" s="52"/>
      <c r="G226" s="48">
        <v>0</v>
      </c>
      <c r="H226" s="47"/>
      <c r="I226" s="48">
        <v>0</v>
      </c>
      <c r="J226" s="47"/>
      <c r="K226" s="47"/>
      <c r="L226" s="47"/>
      <c r="M226" s="47"/>
      <c r="N226" s="62"/>
      <c r="O226" s="62"/>
    </row>
    <row r="227" spans="2:15" ht="30">
      <c r="B227" s="43">
        <v>153</v>
      </c>
      <c r="C227" s="45" t="s">
        <v>306</v>
      </c>
      <c r="D227" s="44">
        <v>1</v>
      </c>
      <c r="E227" s="46" t="s">
        <v>307</v>
      </c>
      <c r="F227" s="49" t="s">
        <v>308</v>
      </c>
      <c r="G227" s="50">
        <v>0.54</v>
      </c>
      <c r="H227" s="49">
        <f>G227*0.15</f>
        <v>0.081</v>
      </c>
      <c r="I227" s="64">
        <f aca="true" t="shared" si="4" ref="I227:I232">H227*100000/176</f>
        <v>46.0227272727273</v>
      </c>
      <c r="J227" s="48" t="s">
        <v>309</v>
      </c>
      <c r="K227" s="48" t="s">
        <v>310</v>
      </c>
      <c r="L227" s="63"/>
      <c r="M227" s="44"/>
      <c r="N227" s="62"/>
      <c r="O227" s="62"/>
    </row>
    <row r="228" spans="2:15" ht="15">
      <c r="B228" s="43">
        <v>154</v>
      </c>
      <c r="C228" s="45" t="s">
        <v>306</v>
      </c>
      <c r="D228" s="44">
        <v>2</v>
      </c>
      <c r="E228" s="46" t="s">
        <v>311</v>
      </c>
      <c r="F228" s="49" t="s">
        <v>312</v>
      </c>
      <c r="G228" s="50">
        <v>0.54</v>
      </c>
      <c r="H228" s="49">
        <f>G228*0.15</f>
        <v>0.081</v>
      </c>
      <c r="I228" s="64">
        <f t="shared" si="4"/>
        <v>46.0227272727273</v>
      </c>
      <c r="J228" s="48" t="s">
        <v>313</v>
      </c>
      <c r="K228" s="48" t="s">
        <v>314</v>
      </c>
      <c r="L228" s="63"/>
      <c r="M228" s="44"/>
      <c r="N228" s="62"/>
      <c r="O228" s="62"/>
    </row>
    <row r="229" spans="2:15" ht="30">
      <c r="B229" s="43">
        <v>155</v>
      </c>
      <c r="C229" s="45" t="s">
        <v>306</v>
      </c>
      <c r="D229" s="44">
        <v>3</v>
      </c>
      <c r="E229" s="46" t="s">
        <v>315</v>
      </c>
      <c r="F229" s="49" t="s">
        <v>316</v>
      </c>
      <c r="G229" s="50">
        <v>0.54</v>
      </c>
      <c r="H229" s="49">
        <f>G229*0.15</f>
        <v>0.081</v>
      </c>
      <c r="I229" s="64">
        <f t="shared" si="4"/>
        <v>46.0227272727273</v>
      </c>
      <c r="J229" s="48" t="s">
        <v>309</v>
      </c>
      <c r="K229" s="48" t="s">
        <v>310</v>
      </c>
      <c r="L229" s="63"/>
      <c r="M229" s="44"/>
      <c r="N229" s="62"/>
      <c r="O229" s="62"/>
    </row>
    <row r="230" spans="2:15" ht="30">
      <c r="B230" s="43">
        <v>156</v>
      </c>
      <c r="C230" s="45" t="s">
        <v>306</v>
      </c>
      <c r="D230" s="44">
        <v>4</v>
      </c>
      <c r="E230" s="46" t="s">
        <v>317</v>
      </c>
      <c r="F230" s="49" t="s">
        <v>318</v>
      </c>
      <c r="G230" s="50">
        <v>0.54</v>
      </c>
      <c r="H230" s="49">
        <f>G230*0.15</f>
        <v>0.081</v>
      </c>
      <c r="I230" s="64">
        <f t="shared" si="4"/>
        <v>46.0227272727273</v>
      </c>
      <c r="J230" s="48" t="s">
        <v>319</v>
      </c>
      <c r="K230" s="48" t="s">
        <v>320</v>
      </c>
      <c r="L230" s="63"/>
      <c r="M230" s="44"/>
      <c r="N230" s="62"/>
      <c r="O230" s="62"/>
    </row>
    <row r="231" spans="2:15" ht="30">
      <c r="B231" s="43">
        <v>157</v>
      </c>
      <c r="C231" s="45" t="s">
        <v>321</v>
      </c>
      <c r="D231" s="44">
        <v>9</v>
      </c>
      <c r="E231" s="46" t="s">
        <v>92</v>
      </c>
      <c r="F231" s="49" t="s">
        <v>322</v>
      </c>
      <c r="G231" s="50">
        <v>7.14</v>
      </c>
      <c r="H231" s="49">
        <f>G231*0.93</f>
        <v>6.6402</v>
      </c>
      <c r="I231" s="64">
        <f t="shared" si="4"/>
        <v>3772.84090909091</v>
      </c>
      <c r="J231" s="48" t="s">
        <v>323</v>
      </c>
      <c r="K231" s="48" t="s">
        <v>324</v>
      </c>
      <c r="L231" s="65">
        <v>11.18645</v>
      </c>
      <c r="M231" s="47"/>
      <c r="N231" s="62"/>
      <c r="O231" s="62"/>
    </row>
    <row r="232" spans="2:15" ht="15">
      <c r="B232" s="43">
        <v>158</v>
      </c>
      <c r="C232" s="48" t="s">
        <v>321</v>
      </c>
      <c r="D232" s="47"/>
      <c r="E232" s="47" t="s">
        <v>122</v>
      </c>
      <c r="F232" s="49" t="s">
        <v>322</v>
      </c>
      <c r="G232" s="50">
        <v>7.14</v>
      </c>
      <c r="H232" s="49">
        <f>G232*0.93</f>
        <v>6.6402</v>
      </c>
      <c r="I232" s="64">
        <f t="shared" si="4"/>
        <v>3772.84090909091</v>
      </c>
      <c r="J232" s="47"/>
      <c r="K232" s="47"/>
      <c r="L232" s="65">
        <v>11.18645</v>
      </c>
      <c r="M232" s="47"/>
      <c r="N232" s="62"/>
      <c r="O232" s="62"/>
    </row>
    <row r="233" spans="2:15" ht="28.5">
      <c r="B233" s="43">
        <v>159</v>
      </c>
      <c r="C233" s="48" t="s">
        <v>321</v>
      </c>
      <c r="D233" s="47"/>
      <c r="E233" s="60" t="s">
        <v>325</v>
      </c>
      <c r="F233" s="75" t="s">
        <v>326</v>
      </c>
      <c r="G233" s="75">
        <v>8.7515</v>
      </c>
      <c r="H233" s="75">
        <v>7.61</v>
      </c>
      <c r="I233" s="76">
        <v>4322.48</v>
      </c>
      <c r="J233" s="47"/>
      <c r="K233" s="47"/>
      <c r="L233" s="65">
        <v>11.18645</v>
      </c>
      <c r="M233" s="47"/>
      <c r="N233" s="62"/>
      <c r="O233" s="62"/>
    </row>
    <row r="234" spans="2:15" ht="28.5">
      <c r="B234" s="43">
        <v>160</v>
      </c>
      <c r="C234" s="48" t="s">
        <v>321</v>
      </c>
      <c r="D234" s="47"/>
      <c r="E234" s="60" t="s">
        <v>327</v>
      </c>
      <c r="F234" s="75" t="s">
        <v>326</v>
      </c>
      <c r="G234" s="75">
        <v>7.0035</v>
      </c>
      <c r="H234" s="75">
        <v>6.09</v>
      </c>
      <c r="I234" s="76">
        <v>3459.12</v>
      </c>
      <c r="J234" s="47"/>
      <c r="K234" s="47"/>
      <c r="L234" s="65">
        <v>11.18645</v>
      </c>
      <c r="M234" s="47"/>
      <c r="N234" s="62"/>
      <c r="O234" s="62"/>
    </row>
    <row r="235" spans="2:15" ht="28.5">
      <c r="B235" s="43">
        <v>161</v>
      </c>
      <c r="C235" s="48" t="s">
        <v>321</v>
      </c>
      <c r="D235" s="47"/>
      <c r="E235" s="44" t="s">
        <v>328</v>
      </c>
      <c r="F235" s="75" t="s">
        <v>326</v>
      </c>
      <c r="G235" s="75">
        <v>7.0035</v>
      </c>
      <c r="H235" s="75">
        <v>6.09</v>
      </c>
      <c r="I235" s="76">
        <v>3459.12</v>
      </c>
      <c r="J235" s="47"/>
      <c r="K235" s="47"/>
      <c r="L235" s="65">
        <v>11.18645</v>
      </c>
      <c r="M235" s="47"/>
      <c r="N235" s="62"/>
      <c r="O235" s="62"/>
    </row>
    <row r="236" spans="2:15" ht="15">
      <c r="B236" s="43">
        <v>162</v>
      </c>
      <c r="C236" s="48" t="s">
        <v>321</v>
      </c>
      <c r="D236" s="47"/>
      <c r="E236" s="47" t="s">
        <v>105</v>
      </c>
      <c r="F236" s="75" t="s">
        <v>329</v>
      </c>
      <c r="G236" s="75">
        <v>35.0175</v>
      </c>
      <c r="H236" s="75">
        <v>30.45</v>
      </c>
      <c r="I236" s="76">
        <v>17295.6</v>
      </c>
      <c r="J236" s="47"/>
      <c r="K236" s="47"/>
      <c r="L236" s="65">
        <v>11.18645</v>
      </c>
      <c r="M236" s="47"/>
      <c r="N236" s="62"/>
      <c r="O236" s="62"/>
    </row>
    <row r="237" spans="2:15" ht="15">
      <c r="B237" s="43">
        <v>163</v>
      </c>
      <c r="C237" s="48" t="s">
        <v>330</v>
      </c>
      <c r="D237" s="47"/>
      <c r="E237" s="47" t="s">
        <v>105</v>
      </c>
      <c r="F237" s="75" t="s">
        <v>326</v>
      </c>
      <c r="G237" s="75">
        <v>7.0035</v>
      </c>
      <c r="H237" s="75">
        <v>6.09</v>
      </c>
      <c r="I237" s="76">
        <v>3459.12</v>
      </c>
      <c r="J237" s="47"/>
      <c r="K237" s="47"/>
      <c r="L237" s="65">
        <v>11.18645</v>
      </c>
      <c r="M237" s="47"/>
      <c r="N237" s="62"/>
      <c r="O237" s="62"/>
    </row>
    <row r="238" spans="2:15" ht="28.5">
      <c r="B238" s="43">
        <v>164</v>
      </c>
      <c r="C238" s="48" t="s">
        <v>331</v>
      </c>
      <c r="D238" s="47"/>
      <c r="E238" s="44" t="s">
        <v>332</v>
      </c>
      <c r="F238" s="49" t="s">
        <v>333</v>
      </c>
      <c r="G238" s="50">
        <v>0.24</v>
      </c>
      <c r="H238" s="49">
        <f aca="true" t="shared" si="5" ref="H238:H241">G238*0.15</f>
        <v>0.036</v>
      </c>
      <c r="I238" s="64">
        <f aca="true" t="shared" si="6" ref="I238:I241">H238*100000/176</f>
        <v>20.4545454545455</v>
      </c>
      <c r="J238" s="47"/>
      <c r="K238" s="47"/>
      <c r="L238" s="47"/>
      <c r="M238" s="47"/>
      <c r="N238" s="62"/>
      <c r="O238" s="62"/>
    </row>
    <row r="239" spans="2:15" ht="28.5">
      <c r="B239" s="43">
        <v>165</v>
      </c>
      <c r="C239" s="48" t="s">
        <v>331</v>
      </c>
      <c r="D239" s="47"/>
      <c r="E239" s="44" t="s">
        <v>334</v>
      </c>
      <c r="F239" s="49" t="s">
        <v>333</v>
      </c>
      <c r="G239" s="50">
        <v>0.24</v>
      </c>
      <c r="H239" s="49">
        <f t="shared" si="5"/>
        <v>0.036</v>
      </c>
      <c r="I239" s="64">
        <f t="shared" si="6"/>
        <v>20.4545454545455</v>
      </c>
      <c r="J239" s="47"/>
      <c r="K239" s="47"/>
      <c r="L239" s="47"/>
      <c r="M239" s="47"/>
      <c r="N239" s="62"/>
      <c r="O239" s="62"/>
    </row>
    <row r="240" spans="2:15" ht="28.5">
      <c r="B240" s="43">
        <v>166</v>
      </c>
      <c r="C240" s="48" t="s">
        <v>331</v>
      </c>
      <c r="D240" s="47"/>
      <c r="E240" s="44" t="s">
        <v>335</v>
      </c>
      <c r="F240" s="49" t="s">
        <v>333</v>
      </c>
      <c r="G240" s="50">
        <v>0.24</v>
      </c>
      <c r="H240" s="49">
        <f t="shared" si="5"/>
        <v>0.036</v>
      </c>
      <c r="I240" s="64">
        <f t="shared" si="6"/>
        <v>20.4545454545455</v>
      </c>
      <c r="J240" s="47"/>
      <c r="K240" s="47"/>
      <c r="L240" s="47"/>
      <c r="M240" s="47"/>
      <c r="N240" s="62"/>
      <c r="O240" s="62"/>
    </row>
    <row r="241" spans="2:15" ht="15">
      <c r="B241" s="62"/>
      <c r="C241" s="62"/>
      <c r="D241" s="62"/>
      <c r="E241" s="62"/>
      <c r="F241" s="49"/>
      <c r="G241" s="50"/>
      <c r="H241" s="49"/>
      <c r="I241" s="64"/>
      <c r="J241" s="62"/>
      <c r="K241" s="62"/>
      <c r="L241" s="62"/>
      <c r="M241" s="62"/>
      <c r="N241" s="62"/>
      <c r="O241" s="62"/>
    </row>
  </sheetData>
  <protectedRanges>
    <protectedRange sqref="L79:L87" name="Range10_1"/>
    <protectedRange sqref="C79:C101" name="Range10_2_1_1_1_1_1_1_1_1_1_1"/>
  </protectedRanges>
  <autoFilter ref="B74:O240">
    <sortState ref="B75:O241">
      <sortCondition sortBy="value" ref="C75:C241"/>
    </sortState>
  </autoFilter>
  <mergeCells count="6">
    <mergeCell ref="B1:H1"/>
    <mergeCell ref="D3:L3"/>
    <mergeCell ref="D9:L9"/>
    <mergeCell ref="G16:L16"/>
    <mergeCell ref="B72:M72"/>
    <mergeCell ref="C73:M73"/>
  </mergeCells>
  <conditionalFormatting sqref="F86">
    <cfRule type="expression" priority="11" dxfId="0">
      <formula>#REF!=TRUE</formula>
    </cfRule>
  </conditionalFormatting>
  <conditionalFormatting sqref="F87">
    <cfRule type="expression" priority="10" dxfId="0">
      <formula>#REF!=TRUE</formula>
    </cfRule>
  </conditionalFormatting>
  <conditionalFormatting sqref="L232">
    <cfRule type="expression" priority="4" dxfId="0">
      <formula>$R233=TRUE</formula>
    </cfRule>
  </conditionalFormatting>
  <conditionalFormatting sqref="L236">
    <cfRule type="expression" priority="2" dxfId="0">
      <formula>$R237=TRUE</formula>
    </cfRule>
  </conditionalFormatting>
  <conditionalFormatting sqref="L237">
    <cfRule type="expression" priority="1" dxfId="0">
      <formula>$R238=TRUE</formula>
    </cfRule>
  </conditionalFormatting>
  <conditionalFormatting sqref="F238">
    <cfRule type="expression" priority="9" dxfId="0">
      <formula>#REF!=TRUE</formula>
    </cfRule>
  </conditionalFormatting>
  <conditionalFormatting sqref="F239">
    <cfRule type="expression" priority="8" dxfId="0">
      <formula>#REF!=TRUE</formula>
    </cfRule>
  </conditionalFormatting>
  <conditionalFormatting sqref="F240">
    <cfRule type="expression" priority="7" dxfId="0">
      <formula>#REF!=TRUE</formula>
    </cfRule>
  </conditionalFormatting>
  <conditionalFormatting sqref="F241">
    <cfRule type="expression" priority="6" dxfId="0">
      <formula>#REF!=TRUE</formula>
    </cfRule>
  </conditionalFormatting>
  <conditionalFormatting sqref="F83:F84">
    <cfRule type="expression" priority="12" dxfId="0">
      <formula>#REF!=TRUE</formula>
    </cfRule>
  </conditionalFormatting>
  <conditionalFormatting sqref="L233:L234">
    <cfRule type="expression" priority="5" dxfId="0">
      <formula>$R234=TRUE</formula>
    </cfRule>
  </conditionalFormatting>
  <conditionalFormatting sqref="L231 L235">
    <cfRule type="expression" priority="3" dxfId="0">
      <formula>$R232=TRUE</formula>
    </cfRule>
  </conditionalFormatting>
  <dataValidations count="3">
    <dataValidation type="list" allowBlank="1" showInputMessage="1" showErrorMessage="1" sqref="C75 C76 C77:C78">
      <formula1>OFFSET($B$1,MATCH($L75,$A$2:$A$5,0),,,COUNTIF(OFFSET($B$1,MATCH($L75,$A$2:$A$5,0),,1,20),"?*"))</formula1>
    </dataValidation>
    <dataValidation type="list" allowBlank="1" showInputMessage="1" showErrorMessage="1" sqref="C79:C101">
      <formula1>OFFSET($B$1,MATCH($I79,$A$2:$A$5,0),,,COUNTIF(OFFSET($B$1,MATCH($I79,$A$2:$A$5,0),,1,20),"?*"))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L79:L87">
      <formula1>$F4910=TRUE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CG-DTE</cp:lastModifiedBy>
  <dcterms:created xsi:type="dcterms:W3CDTF">2020-04-15T08:21:00Z</dcterms:created>
  <dcterms:modified xsi:type="dcterms:W3CDTF">2022-01-09T11:50:41Z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18D6C77F46AD431D8D66D75411BF403C</vt:lpwstr>
  </property>
  <property fmtid="{D5CDD505-2E9C-101B-9397-08002B2CF9AE}" pid="3" name="KSOProductBuildVer">
    <vt:lpwstr>1033-11.2.0.10443</vt:lpwstr>
  </property>
</Properties>
</file>