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15" activeTab="0"/>
  </bookViews>
  <sheets>
    <sheet name="Taraighotiya" sheetId="1" r:id="rId1"/>
  </sheets>
  <definedNames>
    <definedName name="_xlnm._FilterDatabase" localSheetId="0" hidden="1">'Taraighotiya'!$B$74:$N$204</definedName>
  </definedNames>
  <calcPr calcId="144525"/>
</workbook>
</file>

<file path=xl/sharedStrings.xml><?xml version="1.0" encoding="utf-8"?>
<sst xmlns="http://schemas.openxmlformats.org/spreadsheetml/2006/main" count="466" uniqueCount="267">
  <si>
    <t>e DPR of Taraighotiya GP, Kanker, Chhattisgarh</t>
  </si>
  <si>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</si>
  <si>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</si>
  <si>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</si>
  <si>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</si>
  <si>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</si>
  <si>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</si>
  <si>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Charama</t>
  </si>
  <si>
    <t>Gram Panchayat</t>
  </si>
  <si>
    <t>Taraighotiya</t>
  </si>
  <si>
    <t>Villages Covered</t>
  </si>
  <si>
    <t>Taraighotiya , Nedgaon , Naghur , Rasheli</t>
  </si>
  <si>
    <t>B</t>
  </si>
  <si>
    <t>PHYSIOGRAPHIC PROFILE</t>
  </si>
  <si>
    <t>Total Area (Ha)</t>
  </si>
  <si>
    <t>Rainfall (mm)</t>
  </si>
  <si>
    <t>Soil type</t>
  </si>
  <si>
    <t>Sandy loam, clay</t>
  </si>
  <si>
    <t xml:space="preserve">Average Slope </t>
  </si>
  <si>
    <t>0-10%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</si>
  <si>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</si>
  <si>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</si>
  <si>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</si>
  <si>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</si>
  <si>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</si>
  <si>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</si>
  <si>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</si>
  <si>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</si>
  <si>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</si>
  <si>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</si>
  <si>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</si>
  <si>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</si>
  <si>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</si>
  <si>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</si>
  <si>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</si>
  <si>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</si>
  <si>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</si>
  <si>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</si>
  <si>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</si>
  <si>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</si>
  <si>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</si>
  <si>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</si>
  <si>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</si>
  <si>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</si>
  <si>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</si>
  <si>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</si>
  <si>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</si>
  <si>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</si>
  <si>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</si>
  <si>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</si>
  <si>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</si>
  <si>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</si>
  <si>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</si>
  <si>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38 nos</t>
  </si>
  <si>
    <t>16.08 Ham</t>
  </si>
  <si>
    <t>Borewells</t>
  </si>
  <si>
    <t>1 nos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</si>
  <si>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</si>
  <si>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</si>
  <si>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</si>
  <si>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</si>
  <si>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</si>
  <si>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</si>
  <si>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</si>
  <si>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</si>
  <si>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</si>
  <si>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</si>
  <si>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</si>
  <si>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</si>
  <si>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</si>
  <si>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</si>
  <si>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</si>
  <si>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</si>
  <si>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</si>
  <si>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</si>
  <si>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O;fdrxr dk;Z</t>
  </si>
  <si>
    <t>K</t>
  </si>
  <si>
    <t>ACTIVITY PROPOSED</t>
  </si>
  <si>
    <t>Sr No.</t>
  </si>
  <si>
    <t>Type of intervention</t>
  </si>
  <si>
    <t>No.</t>
  </si>
  <si>
    <t>Name of beneficiary</t>
  </si>
  <si>
    <t>Dimension</t>
  </si>
  <si>
    <t>Estimated cost (lakh)</t>
  </si>
  <si>
    <t>Estimated labour cost in lakh</t>
  </si>
  <si>
    <t>Persondays Projected</t>
  </si>
  <si>
    <t>Lat.</t>
  </si>
  <si>
    <t>Long.</t>
  </si>
  <si>
    <t>Treated area</t>
  </si>
  <si>
    <t>Targeted HH</t>
  </si>
  <si>
    <t>Bakari Shed</t>
  </si>
  <si>
    <t xml:space="preserve"> 'kkldh;</t>
  </si>
  <si>
    <t>3.6x2.7</t>
  </si>
  <si>
    <t>N20.3917666</t>
  </si>
  <si>
    <t>E80.93629166</t>
  </si>
  <si>
    <t>Brushwood</t>
  </si>
  <si>
    <t>N20.421066</t>
  </si>
  <si>
    <t>E80.93221</t>
  </si>
  <si>
    <t>N20.420992</t>
  </si>
  <si>
    <t>E80.93224</t>
  </si>
  <si>
    <t>N20.420024</t>
  </si>
  <si>
    <t>E80.933895</t>
  </si>
  <si>
    <t>N20.420691</t>
  </si>
  <si>
    <t>E80.933662</t>
  </si>
  <si>
    <t>5m</t>
  </si>
  <si>
    <t>Check dam</t>
  </si>
  <si>
    <t>N20.420931</t>
  </si>
  <si>
    <t xml:space="preserve">13m </t>
  </si>
  <si>
    <t>15m</t>
  </si>
  <si>
    <t>CPT</t>
  </si>
  <si>
    <t>N20.391595</t>
  </si>
  <si>
    <t>E80.936345</t>
  </si>
  <si>
    <t xml:space="preserve">495 M </t>
  </si>
  <si>
    <t>CPT 500m</t>
  </si>
  <si>
    <t>dqvka</t>
  </si>
  <si>
    <t xml:space="preserve"> lqeu @pj.kflag</t>
  </si>
  <si>
    <t>3.4x10</t>
  </si>
  <si>
    <t>N20.38650</t>
  </si>
  <si>
    <t>E80.942680</t>
  </si>
  <si>
    <t xml:space="preserve"> /kUUkksackbZ @fcj&gt;wjke</t>
  </si>
  <si>
    <t>Farm Pond</t>
  </si>
  <si>
    <t>vUUksflag ;kno @e;kjke ;kno</t>
  </si>
  <si>
    <t>30x30x3</t>
  </si>
  <si>
    <t>N20.20766</t>
  </si>
  <si>
    <t>E80.56418</t>
  </si>
  <si>
    <t>;kewjke @eaxywjke</t>
  </si>
  <si>
    <t>N20.20372</t>
  </si>
  <si>
    <t>E80.55827</t>
  </si>
  <si>
    <t xml:space="preserve"> Qrrsflag @cSgkjke</t>
  </si>
  <si>
    <t>N20.20369</t>
  </si>
  <si>
    <t>yPNwjke @lumjke</t>
  </si>
  <si>
    <t>N20.20378</t>
  </si>
  <si>
    <t>E80.56832</t>
  </si>
  <si>
    <t>cynso@lq[kjke</t>
  </si>
  <si>
    <t>E80.55816</t>
  </si>
  <si>
    <t xml:space="preserve"> daoyflag@ louqjke</t>
  </si>
  <si>
    <t>N20.387016</t>
  </si>
  <si>
    <t>E80.94259</t>
  </si>
  <si>
    <t>ijohu@jkeizlkn</t>
  </si>
  <si>
    <t>N20.388975</t>
  </si>
  <si>
    <t>E80.94503</t>
  </si>
  <si>
    <t>lq[km@cSlwjke</t>
  </si>
  <si>
    <t>N20.3765033</t>
  </si>
  <si>
    <t>E80.6461861</t>
  </si>
  <si>
    <t>nsoflag@cSlk[kwjke</t>
  </si>
  <si>
    <t>N20.387349</t>
  </si>
  <si>
    <t>E80.837880</t>
  </si>
  <si>
    <t>pejk jke@dqVk</t>
  </si>
  <si>
    <t>N20.372913</t>
  </si>
  <si>
    <t>E80.931840</t>
  </si>
  <si>
    <t>tSuhckbZ@xknwjke</t>
  </si>
  <si>
    <t>N20.3889733</t>
  </si>
  <si>
    <t>E80.94588833</t>
  </si>
  <si>
    <t>vxuwjke@nwjflag</t>
  </si>
  <si>
    <t>N20.40368833</t>
  </si>
  <si>
    <t>E80.94125000</t>
  </si>
  <si>
    <t>DHANOBAI/BIRJHU</t>
  </si>
  <si>
    <t>JAINIBAI/GADURAM TARAIGHOTIYA</t>
  </si>
  <si>
    <t xml:space="preserve">CHAMRARAM/KUTA </t>
  </si>
  <si>
    <t xml:space="preserve"> RUPSINGH/BHUKHAURAM</t>
  </si>
  <si>
    <t xml:space="preserve"> SUKAU/BAISU </t>
  </si>
  <si>
    <t xml:space="preserve">PARVIN/RAMPARSAD </t>
  </si>
  <si>
    <t xml:space="preserve">BALDEV/SUKHRAM </t>
  </si>
  <si>
    <t xml:space="preserve">DEVSINGH/BAISAKHU </t>
  </si>
  <si>
    <t xml:space="preserve"> SHIVLAL/HIRURAM </t>
  </si>
  <si>
    <t xml:space="preserve">KAWALSINGH/SAVNURAM </t>
  </si>
  <si>
    <t xml:space="preserve"> RAMULABAI/MAHARU</t>
  </si>
  <si>
    <t>dhannobai/birjhuram</t>
  </si>
  <si>
    <t xml:space="preserve">GOUTRIN/SAMPATRAM </t>
  </si>
  <si>
    <t xml:space="preserve">sagontin/sonsay </t>
  </si>
  <si>
    <t xml:space="preserve">HIRURAM/PALERAM NAGHUR </t>
  </si>
  <si>
    <t xml:space="preserve">DHARAMSINGH/SINGALURAM </t>
  </si>
  <si>
    <t xml:space="preserve">MANAURAM/RAMLAL </t>
  </si>
  <si>
    <t>SANTURAM/SHRIRAM</t>
  </si>
  <si>
    <t>ARJUN/DHANIRAM</t>
  </si>
  <si>
    <t xml:space="preserve">DINESHKUMAR/MANSHARAM </t>
  </si>
  <si>
    <t xml:space="preserve">MANURAM/AAYTU </t>
  </si>
  <si>
    <t xml:space="preserve">Farm Pond </t>
  </si>
  <si>
    <t>SHIVLAL/HIRURAM</t>
  </si>
  <si>
    <t xml:space="preserve">CHAITOBAI/SUBESINGH </t>
  </si>
  <si>
    <t>Farm Pond (taraighotiya)</t>
  </si>
  <si>
    <t>dayaram/raghunath</t>
  </si>
  <si>
    <t>Farm Pond(taraighotiya)</t>
  </si>
  <si>
    <t xml:space="preserve">fattesingh/baiharam </t>
  </si>
  <si>
    <t>Land Leveling</t>
  </si>
  <si>
    <t xml:space="preserve"> /kujkt @ludqj</t>
  </si>
  <si>
    <t>N20.39294666</t>
  </si>
  <si>
    <t>E80.93666668</t>
  </si>
  <si>
    <t>/kUuksa@fcj&gt;wjke</t>
  </si>
  <si>
    <t>E80.9373666</t>
  </si>
  <si>
    <t xml:space="preserve"> bZ'oj @jktwjke</t>
  </si>
  <si>
    <t>E80.94618999</t>
  </si>
  <si>
    <t xml:space="preserve"> fpUrq @ Hkkjr  </t>
  </si>
  <si>
    <t>N20.398940</t>
  </si>
  <si>
    <t>E80.9457666</t>
  </si>
  <si>
    <t>deys'k@fl;kjk</t>
  </si>
  <si>
    <t>N20.40501116</t>
  </si>
  <si>
    <t>E80.94167666</t>
  </si>
  <si>
    <t>t;yw@tutu</t>
  </si>
  <si>
    <t>N20.38743</t>
  </si>
  <si>
    <t>E80.937885000</t>
  </si>
  <si>
    <t>iq[kjkt@jketh</t>
  </si>
  <si>
    <t>N20.389733</t>
  </si>
  <si>
    <t>E80.9426656</t>
  </si>
  <si>
    <t>Land Levelling</t>
  </si>
  <si>
    <t xml:space="preserve">ANKALU/SAMARU </t>
  </si>
  <si>
    <t xml:space="preserve">ISHWARLAL/RAJURAM </t>
  </si>
  <si>
    <t xml:space="preserve">KANGOBAI/SONURAM </t>
  </si>
  <si>
    <t xml:space="preserve">MULAPBAI/MANGTU </t>
  </si>
  <si>
    <t>VISHNU/PREMSINGH</t>
  </si>
  <si>
    <t>SUNARAM/DHIRAJIRAM</t>
  </si>
  <si>
    <t xml:space="preserve">JOHIT/BAJARURAM </t>
  </si>
  <si>
    <t xml:space="preserve">SUKAYBAI/HIRAMAN </t>
  </si>
  <si>
    <t>BRIJLAL/RUPSINGH =</t>
  </si>
  <si>
    <t xml:space="preserve">SURAJLAL/RUPSINGH </t>
  </si>
  <si>
    <t xml:space="preserve">HIRESINGH/NANDU </t>
  </si>
  <si>
    <t>SHAKUNTALA/SUNDAR</t>
  </si>
  <si>
    <t>SAHDEV/DEVLAL</t>
  </si>
  <si>
    <t xml:space="preserve">SURJU/RAMSAY </t>
  </si>
  <si>
    <t xml:space="preserve">ALIRAM/KANARAM </t>
  </si>
  <si>
    <t>DARBARSINH/DHANIRAM</t>
  </si>
  <si>
    <t>DHANIRAM/BHUKHAURAM</t>
  </si>
  <si>
    <t xml:space="preserve">MANSAY/AYTURAM </t>
  </si>
  <si>
    <t xml:space="preserve">SAMALIBAI/DHANSU </t>
  </si>
  <si>
    <t xml:space="preserve">AGANURAM/DURSINGH </t>
  </si>
  <si>
    <t>JAYLU/JANJAN TARAIGHOTIYA</t>
  </si>
  <si>
    <t xml:space="preserve">KAMLESH/SIYARAM </t>
  </si>
  <si>
    <t>DHANNO/BIRJHU</t>
  </si>
  <si>
    <t xml:space="preserve">DHANRAJ/SANKUR </t>
  </si>
  <si>
    <t xml:space="preserve">SUNARAM/DHIRAJIRAM </t>
  </si>
  <si>
    <t xml:space="preserve"> JOHIT/BAJARURAM</t>
  </si>
  <si>
    <t xml:space="preserve">BRIJLAL/RUPSINGH </t>
  </si>
  <si>
    <t>1.26</t>
  </si>
  <si>
    <t>HIRESINGH/NANDU</t>
  </si>
  <si>
    <t>1.31</t>
  </si>
  <si>
    <t>1.25</t>
  </si>
  <si>
    <t xml:space="preserve">RAJMAN/MAHARU </t>
  </si>
  <si>
    <t>NOHARU/GORGA</t>
  </si>
  <si>
    <t>GUHARURAM/BUTKERRAM</t>
  </si>
  <si>
    <t xml:space="preserve">Land Levelling </t>
  </si>
  <si>
    <t>CHINTU/BHARAT</t>
  </si>
  <si>
    <t>DHANAU/SANKUR</t>
  </si>
  <si>
    <t>RAJURAM/PUSURAM</t>
  </si>
  <si>
    <t>Loose Boulder</t>
  </si>
  <si>
    <t>N20.421475</t>
  </si>
  <si>
    <t>E80.934203</t>
  </si>
  <si>
    <t>N20.421791</t>
  </si>
  <si>
    <t>E80.934071</t>
  </si>
  <si>
    <t>N20.420951</t>
  </si>
  <si>
    <t>N20.421793</t>
  </si>
  <si>
    <t>E80.93031</t>
  </si>
  <si>
    <t>N20.401403</t>
  </si>
  <si>
    <t>E80.939608</t>
  </si>
  <si>
    <t>N20.421792</t>
  </si>
  <si>
    <t>E80.933912</t>
  </si>
  <si>
    <t>5M</t>
  </si>
  <si>
    <t>Murgi Shed</t>
  </si>
  <si>
    <t>3.6x2.6</t>
  </si>
  <si>
    <t>N20.3950666</t>
  </si>
  <si>
    <t>Plantation</t>
  </si>
  <si>
    <t>Charagah</t>
  </si>
  <si>
    <t>Talab</t>
  </si>
  <si>
    <t xml:space="preserve"> GOTRIN/BHAGATRAM </t>
  </si>
  <si>
    <t>50*50*3</t>
  </si>
  <si>
    <t xml:space="preserve">CHAMANLAL/SANAU </t>
  </si>
  <si>
    <t>Talab NAya</t>
  </si>
  <si>
    <t>Talab Naya</t>
  </si>
</sst>
</file>

<file path=xl/styles.xml><?xml version="1.0" encoding="utf-8"?>
<styleSheet xmlns="http://schemas.openxmlformats.org/spreadsheetml/2006/main">
  <numFmts count="5">
    <numFmt numFmtId="176" formatCode="_ &quot;₹&quot;* #,##0.00_ ;_ &quot;₹&quot;* \-#,##0.00_ ;_ &quot;₹&quot;* &quot;-&quot;??_ ;_ @_ "/>
    <numFmt numFmtId="177" formatCode="_ * #,##0_ ;_ * \-#,##0_ ;_ * &quot;-&quot;_ ;_ @_ "/>
    <numFmt numFmtId="178" formatCode="_ * #,##0.00_ ;_ * \-#,##0.00_ ;_ * &quot;-&quot;??_ ;_ @_ "/>
    <numFmt numFmtId="179" formatCode="_ &quot;₹&quot;* #,##0_ ;_ &quot;₹&quot;* \-#,##0_ ;_ &quot;₹&quot;* &quot;-&quot;_ ;_ @_ "/>
    <numFmt numFmtId="180" formatCode="#;#;[White]General;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8" tint="-0.4999699890613556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8" tint="-0.4999699890613556"/>
      <name val="Arial"/>
      <family val="2"/>
    </font>
    <font>
      <sz val="16"/>
      <color rgb="FFFF0000"/>
      <name val="Kruti Dev 010"/>
      <family val="2"/>
    </font>
    <font>
      <sz val="11"/>
      <color theme="1"/>
      <name val="Times New Roman"/>
      <family val="2"/>
    </font>
    <font>
      <sz val="11"/>
      <color theme="1"/>
      <name val="Kruti Dev 010"/>
      <family val="2"/>
    </font>
    <font>
      <sz val="11"/>
      <color theme="1"/>
      <name val="Garamond"/>
      <family val="2"/>
    </font>
    <font>
      <sz val="10"/>
      <color rgb="FF000000"/>
      <name val="Calibri"/>
      <family val="2"/>
      <scheme val="minor"/>
    </font>
    <font>
      <sz val="10"/>
      <color theme="1"/>
      <name val="Arial Unicode MS"/>
      <family val="2"/>
    </font>
    <font>
      <sz val="12"/>
      <color theme="1"/>
      <name val="Calibri"/>
      <family val="2"/>
      <scheme val="minor"/>
    </font>
    <font>
      <sz val="8"/>
      <color theme="1"/>
      <name val="Roboto"/>
      <family val="2"/>
    </font>
    <font>
      <sz val="10"/>
      <color theme="1"/>
      <name val="Roboto"/>
      <family val="2"/>
    </font>
    <font>
      <sz val="11"/>
      <name val="Calibri"/>
      <family val="2"/>
      <scheme val="minor"/>
    </font>
    <font>
      <sz val="9"/>
      <color rgb="FF000000"/>
      <name val="Nirmala UI"/>
      <family val="2"/>
    </font>
    <font>
      <sz val="10"/>
      <color rgb="FF000000"/>
      <name val="Arial Unicode MS"/>
      <family val="2"/>
    </font>
    <font>
      <b/>
      <sz val="18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9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1" fillId="3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25" fillId="4" borderId="1" applyNumberFormat="0" applyProtection="0">
      <alignment/>
    </xf>
    <xf numFmtId="0" fontId="26" fillId="0" borderId="2" applyNumberFormat="0" applyFill="0" applyProtection="0">
      <alignment/>
    </xf>
    <xf numFmtId="0" fontId="0" fillId="5" borderId="3" applyNumberFormat="0" applyFont="0" applyProtection="0">
      <alignment/>
    </xf>
    <xf numFmtId="0" fontId="0" fillId="6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0" fillId="7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30" fillId="0" borderId="2" applyNumberFormat="0" applyFill="0" applyProtection="0">
      <alignment/>
    </xf>
    <xf numFmtId="0" fontId="23" fillId="0" borderId="4" applyNumberFormat="0" applyFill="0" applyProtection="0">
      <alignment/>
    </xf>
    <xf numFmtId="0" fontId="23" fillId="0" borderId="0" applyNumberFormat="0" applyFill="0" applyBorder="0" applyProtection="0">
      <alignment/>
    </xf>
    <xf numFmtId="0" fontId="32" fillId="8" borderId="5" applyNumberFormat="0" applyProtection="0">
      <alignment/>
    </xf>
    <xf numFmtId="0" fontId="21" fillId="9" borderId="0" applyNumberFormat="0" applyBorder="0" applyProtection="0">
      <alignment/>
    </xf>
    <xf numFmtId="0" fontId="33" fillId="10" borderId="0" applyNumberFormat="0" applyBorder="0" applyProtection="0">
      <alignment/>
    </xf>
    <xf numFmtId="0" fontId="29" fillId="11" borderId="6" applyNumberFormat="0" applyProtection="0">
      <alignment/>
    </xf>
    <xf numFmtId="0" fontId="0" fillId="12" borderId="0" applyNumberFormat="0" applyBorder="0" applyProtection="0">
      <alignment/>
    </xf>
    <xf numFmtId="0" fontId="34" fillId="11" borderId="5" applyNumberFormat="0" applyProtection="0">
      <alignment/>
    </xf>
    <xf numFmtId="0" fontId="35" fillId="0" borderId="7" applyNumberFormat="0" applyFill="0" applyProtection="0">
      <alignment/>
    </xf>
    <xf numFmtId="0" fontId="36" fillId="0" borderId="8" applyNumberFormat="0" applyFill="0" applyProtection="0">
      <alignment/>
    </xf>
    <xf numFmtId="0" fontId="31" fillId="13" borderId="0" applyNumberFormat="0" applyBorder="0" applyProtection="0">
      <alignment/>
    </xf>
    <xf numFmtId="0" fontId="37" fillId="14" borderId="0" applyNumberFormat="0" applyBorder="0" applyProtection="0">
      <alignment/>
    </xf>
    <xf numFmtId="0" fontId="21" fillId="15" borderId="0" applyNumberFormat="0" applyBorder="0" applyProtection="0">
      <alignment/>
    </xf>
    <xf numFmtId="0" fontId="1" fillId="0" borderId="0">
      <alignment/>
      <protection/>
    </xf>
    <xf numFmtId="0" fontId="0" fillId="16" borderId="0" applyNumberFormat="0" applyBorder="0" applyProtection="0">
      <alignment/>
    </xf>
    <xf numFmtId="0" fontId="21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21" fillId="21" borderId="0" applyNumberFormat="0" applyBorder="0" applyProtection="0">
      <alignment/>
    </xf>
    <xf numFmtId="0" fontId="21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2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1" fillId="32" borderId="0" applyNumberFormat="0" applyBorder="0" applyProtection="0">
      <alignment/>
    </xf>
  </cellStyleXfs>
  <cellXfs count="80">
    <xf numFmtId="0" fontId="0" fillId="0" borderId="0" xfId="0"/>
    <xf numFmtId="0" fontId="2" fillId="0" borderId="0" xfId="0" applyFont="1"/>
    <xf numFmtId="0" fontId="2" fillId="33" borderId="0" xfId="0" applyFont="1" applyFill="1"/>
    <xf numFmtId="0" fontId="2" fillId="33" borderId="0" xfId="0" applyFont="1" applyFill="1" applyAlignment="1">
      <alignment wrapText="1"/>
    </xf>
    <xf numFmtId="0" fontId="3" fillId="31" borderId="9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 wrapText="1"/>
    </xf>
    <xf numFmtId="0" fontId="2" fillId="31" borderId="11" xfId="0" applyFont="1" applyFill="1" applyBorder="1"/>
    <xf numFmtId="0" fontId="2" fillId="31" borderId="0" xfId="0" applyFont="1" applyFill="1" applyBorder="1"/>
    <xf numFmtId="0" fontId="2" fillId="31" borderId="0" xfId="0" applyFont="1" applyFill="1" applyBorder="1" applyAlignment="1">
      <alignment wrapText="1"/>
    </xf>
    <xf numFmtId="0" fontId="2" fillId="31" borderId="0" xfId="0" applyFont="1" applyFill="1" applyBorder="1" applyAlignment="1">
      <alignment horizontal="center"/>
    </xf>
    <xf numFmtId="0" fontId="2" fillId="31" borderId="0" xfId="0" applyFont="1" applyFill="1" applyBorder="1" applyAlignment="1">
      <alignment horizontal="center" wrapText="1"/>
    </xf>
    <xf numFmtId="0" fontId="3" fillId="31" borderId="12" xfId="0" applyFont="1" applyFill="1" applyBorder="1" applyAlignment="1">
      <alignment horizontal="left" vertical="top" wrapText="1"/>
    </xf>
    <xf numFmtId="0" fontId="3" fillId="31" borderId="13" xfId="0" applyFont="1" applyFill="1" applyBorder="1" applyAlignment="1">
      <alignment horizontal="left" vertical="top" wrapText="1"/>
    </xf>
    <xf numFmtId="0" fontId="2" fillId="31" borderId="13" xfId="0" applyFont="1" applyFill="1" applyBorder="1" applyAlignment="1">
      <alignment horizontal="left" vertical="top" wrapText="1"/>
    </xf>
    <xf numFmtId="0" fontId="2" fillId="31" borderId="11" xfId="0" applyFont="1" applyFill="1" applyBorder="1" applyAlignment="1">
      <alignment horizontal="left" vertical="top" wrapText="1"/>
    </xf>
    <xf numFmtId="0" fontId="2" fillId="31" borderId="0" xfId="0" applyFont="1" applyFill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wrapText="1"/>
    </xf>
    <xf numFmtId="0" fontId="2" fillId="31" borderId="14" xfId="0" applyFont="1" applyFill="1" applyBorder="1" applyAlignment="1">
      <alignment horizontal="left" vertical="top" wrapText="1"/>
    </xf>
    <xf numFmtId="0" fontId="2" fillId="31" borderId="15" xfId="0" applyFont="1" applyFill="1" applyBorder="1" applyAlignment="1">
      <alignment horizontal="left" vertical="top" wrapText="1"/>
    </xf>
    <xf numFmtId="2" fontId="2" fillId="31" borderId="0" xfId="0" applyNumberFormat="1" applyFont="1" applyFill="1" applyBorder="1" applyAlignment="1">
      <alignment horizontal="left" vertical="top" wrapText="1"/>
    </xf>
    <xf numFmtId="0" fontId="5" fillId="31" borderId="0" xfId="0" applyFont="1" applyFill="1" applyBorder="1" applyAlignment="1">
      <alignment horizontal="left" vertical="top" wrapText="1"/>
    </xf>
    <xf numFmtId="0" fontId="3" fillId="31" borderId="12" xfId="0" applyFont="1" applyFill="1" applyBorder="1"/>
    <xf numFmtId="0" fontId="3" fillId="31" borderId="13" xfId="0" applyFont="1" applyFill="1" applyBorder="1"/>
    <xf numFmtId="0" fontId="6" fillId="31" borderId="13" xfId="0" applyFont="1" applyFill="1" applyBorder="1"/>
    <xf numFmtId="0" fontId="6" fillId="31" borderId="13" xfId="0" applyFont="1" applyFill="1" applyBorder="1" applyAlignment="1">
      <alignment wrapText="1"/>
    </xf>
    <xf numFmtId="0" fontId="2" fillId="31" borderId="13" xfId="0" applyFont="1" applyFill="1" applyBorder="1"/>
    <xf numFmtId="0" fontId="2" fillId="31" borderId="14" xfId="0" applyFont="1" applyFill="1" applyBorder="1"/>
    <xf numFmtId="0" fontId="2" fillId="31" borderId="15" xfId="0" applyFont="1" applyFill="1" applyBorder="1"/>
    <xf numFmtId="0" fontId="7" fillId="31" borderId="12" xfId="0" applyFont="1" applyFill="1" applyBorder="1" applyAlignment="1">
      <alignment vertical="top" wrapText="1"/>
    </xf>
    <xf numFmtId="0" fontId="3" fillId="31" borderId="13" xfId="0" applyFont="1" applyFill="1" applyBorder="1" applyAlignment="1">
      <alignment vertical="top" wrapText="1"/>
    </xf>
    <xf numFmtId="0" fontId="2" fillId="31" borderId="13" xfId="0" applyFont="1" applyFill="1" applyBorder="1" applyAlignment="1">
      <alignment wrapText="1"/>
    </xf>
    <xf numFmtId="0" fontId="2" fillId="31" borderId="13" xfId="0" applyFont="1" applyFill="1" applyBorder="1" applyAlignment="1">
      <alignment horizontal="left"/>
    </xf>
    <xf numFmtId="0" fontId="2" fillId="31" borderId="13" xfId="0" applyFont="1" applyFill="1" applyBorder="1" applyAlignment="1">
      <alignment horizontal="left" wrapText="1"/>
    </xf>
    <xf numFmtId="0" fontId="7" fillId="31" borderId="13" xfId="0" applyFont="1" applyFill="1" applyBorder="1"/>
    <xf numFmtId="0" fontId="7" fillId="31" borderId="13" xfId="0" applyFont="1" applyFill="1" applyBorder="1" applyAlignment="1">
      <alignment wrapText="1"/>
    </xf>
    <xf numFmtId="0" fontId="2" fillId="31" borderId="15" xfId="0" applyFont="1" applyFill="1" applyBorder="1" applyAlignment="1">
      <alignment wrapText="1"/>
    </xf>
    <xf numFmtId="9" fontId="2" fillId="31" borderId="0" xfId="0" applyNumberFormat="1" applyFont="1" applyFill="1" applyBorder="1" applyAlignment="1">
      <alignment horizontal="left" vertical="top" wrapText="1"/>
    </xf>
    <xf numFmtId="0" fontId="6" fillId="31" borderId="10" xfId="0" applyFont="1" applyFill="1" applyBorder="1" applyAlignment="1">
      <alignment horizontal="center"/>
    </xf>
    <xf numFmtId="0" fontId="2" fillId="31" borderId="10" xfId="0" applyFont="1" applyFill="1" applyBorder="1"/>
    <xf numFmtId="0" fontId="2" fillId="31" borderId="16" xfId="0" applyFont="1" applyFill="1" applyBorder="1"/>
    <xf numFmtId="0" fontId="2" fillId="31" borderId="17" xfId="0" applyFont="1" applyFill="1" applyBorder="1"/>
    <xf numFmtId="0" fontId="2" fillId="31" borderId="18" xfId="0" applyFont="1" applyFill="1" applyBorder="1"/>
    <xf numFmtId="0" fontId="2" fillId="31" borderId="19" xfId="0" applyFont="1" applyFill="1" applyBorder="1"/>
    <xf numFmtId="2" fontId="5" fillId="31" borderId="0" xfId="0" applyNumberFormat="1" applyFont="1" applyFill="1" applyBorder="1" applyAlignment="1">
      <alignment horizontal="left" vertical="top" wrapText="1"/>
    </xf>
    <xf numFmtId="1" fontId="5" fillId="31" borderId="15" xfId="0" applyNumberFormat="1" applyFont="1" applyFill="1" applyBorder="1" applyAlignment="1">
      <alignment horizontal="left" vertical="top" wrapText="1"/>
    </xf>
    <xf numFmtId="0" fontId="8" fillId="31" borderId="20" xfId="0" applyFont="1" applyFill="1" applyBorder="1" applyAlignment="1">
      <alignment horizontal="center" vertical="center"/>
    </xf>
    <xf numFmtId="0" fontId="8" fillId="31" borderId="20" xfId="0" applyFont="1" applyFill="1" applyBorder="1" applyAlignment="1">
      <alignment horizontal="center" vertical="center" wrapText="1"/>
    </xf>
    <xf numFmtId="0" fontId="3" fillId="31" borderId="20" xfId="0" applyFont="1" applyFill="1" applyBorder="1" applyAlignment="1">
      <alignment horizontal="center" vertical="center"/>
    </xf>
    <xf numFmtId="0" fontId="3" fillId="31" borderId="20" xfId="0" applyFont="1" applyFill="1" applyBorder="1" applyAlignment="1">
      <alignment horizontal="center" vertical="center" wrapText="1"/>
    </xf>
    <xf numFmtId="0" fontId="2" fillId="31" borderId="2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2" fontId="11" fillId="34" borderId="20" xfId="0" applyNumberFormat="1" applyFont="1" applyFill="1" applyBorder="1" applyAlignment="1">
      <alignment horizontal="center" vertical="center"/>
    </xf>
    <xf numFmtId="2" fontId="9" fillId="34" borderId="20" xfId="0" applyNumberFormat="1" applyFont="1" applyFill="1" applyBorder="1" applyAlignment="1">
      <alignment horizontal="center" vertical="center" wrapText="1"/>
    </xf>
    <xf numFmtId="2" fontId="12" fillId="34" borderId="20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15" fillId="34" borderId="20" xfId="0" applyFont="1" applyFill="1" applyBorder="1" applyAlignment="1" applyProtection="1">
      <alignment horizontal="center" vertical="center" wrapText="1"/>
      <protection hidden="1"/>
    </xf>
    <xf numFmtId="2" fontId="10" fillId="34" borderId="2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180" fontId="16" fillId="34" borderId="20" xfId="0" applyNumberFormat="1" applyFont="1" applyFill="1" applyBorder="1" applyAlignment="1" applyProtection="1">
      <alignment horizontal="center" vertical="center"/>
      <protection hidden="1"/>
    </xf>
    <xf numFmtId="2" fontId="16" fillId="34" borderId="20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/>
    <xf numFmtId="2" fontId="17" fillId="34" borderId="20" xfId="0" applyNumberFormat="1" applyFont="1" applyFill="1" applyBorder="1" applyAlignment="1">
      <alignment horizontal="center" vertical="center"/>
    </xf>
    <xf numFmtId="0" fontId="16" fillId="34" borderId="20" xfId="0" applyFont="1" applyFill="1" applyBorder="1" applyAlignment="1" applyProtection="1">
      <alignment horizontal="center" vertical="center" wrapText="1"/>
      <protection hidden="1"/>
    </xf>
    <xf numFmtId="49" fontId="16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18" fillId="34" borderId="20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/>
    </xf>
    <xf numFmtId="0" fontId="2" fillId="34" borderId="0" xfId="0" applyFont="1" applyFill="1"/>
    <xf numFmtId="1" fontId="17" fillId="34" borderId="20" xfId="0" applyNumberFormat="1" applyFont="1" applyFill="1" applyBorder="1" applyAlignment="1">
      <alignment horizontal="center" vertical="center"/>
    </xf>
    <xf numFmtId="0" fontId="10" fillId="34" borderId="20" xfId="0" applyFont="1" applyFill="1" applyBorder="1" applyAlignment="1" quotePrefix="1">
      <alignment horizontal="center" vertical="center" wrapText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dxfs count="1">
    <dxf>
      <fill>
        <patternFill patternType="solid"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1:N207"/>
  <sheetViews>
    <sheetView tabSelected="1" workbookViewId="0" topLeftCell="A66">
      <selection activeCell="D71" sqref="D71"/>
    </sheetView>
  </sheetViews>
  <sheetFormatPr defaultColWidth="9.00390625" defaultRowHeight="15"/>
  <cols>
    <col min="1" max="1" width="9.140625" style="1" customWidth="1"/>
    <col min="2" max="2" width="4.28125" style="2" customWidth="1"/>
    <col min="3" max="3" width="28.7109375" style="2" customWidth="1"/>
    <col min="4" max="4" width="19.140625" style="2" customWidth="1"/>
    <col min="5" max="5" width="23.00390625" style="3" customWidth="1"/>
    <col min="6" max="6" width="16.7109375" style="2" customWidth="1"/>
    <col min="7" max="7" width="17.140625" style="2" customWidth="1"/>
    <col min="8" max="8" width="9.28125" style="2" customWidth="1"/>
    <col min="9" max="11" width="10.57421875" style="2" customWidth="1"/>
    <col min="12" max="12" width="10.28125" style="2" customWidth="1"/>
    <col min="13" max="13" width="9.140625" style="2" customWidth="1"/>
    <col min="14" max="16384" width="9.140625" style="1" customWidth="1"/>
  </cols>
  <sheetData>
    <row r="1" spans="2:13" ht="15.75">
      <c r="B1" s="4" t="s">
        <v>0</v>
      </c>
      <c r="C1" s="5"/>
      <c r="D1" s="5"/>
      <c r="E1" s="6"/>
      <c r="F1" s="5"/>
      <c r="G1" s="5"/>
      <c r="H1" s="5"/>
      <c r="I1" s="39"/>
      <c r="J1" s="39"/>
      <c r="K1" s="39"/>
      <c r="L1" s="40"/>
      <c r="M1" s="41"/>
    </row>
    <row r="2" spans="2:13" ht="15">
      <c r="B2" s="7"/>
      <c r="C2" s="8"/>
      <c r="D2" s="8"/>
      <c r="E2" s="9"/>
      <c r="F2" s="8"/>
      <c r="G2" s="8"/>
      <c r="H2" s="8"/>
      <c r="I2" s="8"/>
      <c r="J2" s="8"/>
      <c r="K2" s="8"/>
      <c r="L2" s="8"/>
      <c r="M2" s="42"/>
    </row>
    <row r="3" spans="2:13" ht="15">
      <c r="B3" s="7"/>
      <c r="C3" s="8"/>
      <c r="D3" s="10"/>
      <c r="E3" s="11"/>
      <c r="F3" s="10"/>
      <c r="G3" s="10"/>
      <c r="H3" s="10"/>
      <c r="I3" s="10"/>
      <c r="J3" s="10"/>
      <c r="K3" s="10"/>
      <c r="L3" s="10"/>
      <c r="M3" s="42"/>
    </row>
    <row r="4" spans="2:13" ht="15">
      <c r="B4" s="12" t="s">
        <v>1</v>
      </c>
      <c r="C4" s="13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43"/>
    </row>
    <row r="5" spans="2:13" ht="20.1" customHeight="1">
      <c r="B5" s="15"/>
      <c r="C5" s="16" t="s">
        <v>3</v>
      </c>
      <c r="D5" s="17"/>
      <c r="E5" s="18"/>
      <c r="F5" s="16"/>
      <c r="G5" s="16"/>
      <c r="H5" s="16"/>
      <c r="I5" s="16"/>
      <c r="J5" s="16"/>
      <c r="K5" s="16"/>
      <c r="L5" s="16"/>
      <c r="M5" s="42"/>
    </row>
    <row r="6" spans="2:13" ht="20.1" customHeight="1">
      <c r="B6" s="15"/>
      <c r="C6" s="16" t="s">
        <v>4</v>
      </c>
      <c r="D6" s="16" t="s">
        <v>5</v>
      </c>
      <c r="E6" s="16"/>
      <c r="F6" s="16"/>
      <c r="G6" s="16"/>
      <c r="H6" s="16"/>
      <c r="I6" s="16"/>
      <c r="J6" s="16"/>
      <c r="K6" s="16"/>
      <c r="L6" s="16"/>
      <c r="M6" s="42"/>
    </row>
    <row r="7" spans="2:13" ht="20.1" customHeight="1">
      <c r="B7" s="15"/>
      <c r="C7" s="16" t="s">
        <v>6</v>
      </c>
      <c r="D7" s="16" t="s">
        <v>7</v>
      </c>
      <c r="E7" s="16"/>
      <c r="F7" s="16"/>
      <c r="G7" s="16"/>
      <c r="H7" s="16"/>
      <c r="I7" s="16"/>
      <c r="J7" s="16"/>
      <c r="K7" s="16"/>
      <c r="L7" s="16"/>
      <c r="M7" s="42"/>
    </row>
    <row r="8" spans="2:13" ht="20.1" customHeight="1">
      <c r="B8" s="15"/>
      <c r="C8" s="16" t="s">
        <v>8</v>
      </c>
      <c r="D8" s="16" t="s">
        <v>9</v>
      </c>
      <c r="E8" s="16"/>
      <c r="F8" s="16"/>
      <c r="G8" s="16"/>
      <c r="H8" s="16"/>
      <c r="I8" s="16"/>
      <c r="J8" s="16"/>
      <c r="K8" s="16"/>
      <c r="L8" s="16"/>
      <c r="M8" s="42"/>
    </row>
    <row r="9" spans="2:13" ht="20.1" customHeight="1">
      <c r="B9" s="19"/>
      <c r="C9" s="20" t="s">
        <v>10</v>
      </c>
      <c r="D9" s="20" t="s">
        <v>11</v>
      </c>
      <c r="E9" s="20"/>
      <c r="F9" s="20"/>
      <c r="G9" s="20"/>
      <c r="H9" s="20"/>
      <c r="I9" s="20"/>
      <c r="J9" s="20"/>
      <c r="K9" s="20"/>
      <c r="L9" s="20"/>
      <c r="M9" s="44"/>
    </row>
    <row r="10" spans="2:13" ht="15">
      <c r="B10" s="7"/>
      <c r="C10" s="8"/>
      <c r="D10" s="8"/>
      <c r="E10" s="9"/>
      <c r="F10" s="8"/>
      <c r="G10" s="8"/>
      <c r="H10" s="8"/>
      <c r="I10" s="8"/>
      <c r="J10" s="8"/>
      <c r="K10" s="8"/>
      <c r="L10" s="8"/>
      <c r="M10" s="42"/>
    </row>
    <row r="11" spans="2:13" ht="20.1" customHeight="1">
      <c r="B11" s="12" t="s">
        <v>12</v>
      </c>
      <c r="C11" s="13" t="s">
        <v>13</v>
      </c>
      <c r="D11" s="14"/>
      <c r="E11" s="14"/>
      <c r="F11" s="14"/>
      <c r="G11" s="14"/>
      <c r="H11" s="14"/>
      <c r="I11" s="14"/>
      <c r="J11" s="14"/>
      <c r="K11" s="14"/>
      <c r="L11" s="14"/>
      <c r="M11" s="43"/>
    </row>
    <row r="12" spans="2:13" ht="20.1" customHeight="1">
      <c r="B12" s="15"/>
      <c r="C12" s="16" t="s">
        <v>14</v>
      </c>
      <c r="D12" s="21">
        <v>469</v>
      </c>
      <c r="E12" s="21"/>
      <c r="F12" s="16"/>
      <c r="G12" s="16"/>
      <c r="H12" s="16"/>
      <c r="I12" s="16"/>
      <c r="J12" s="16"/>
      <c r="K12" s="16"/>
      <c r="L12" s="16"/>
      <c r="M12" s="42"/>
    </row>
    <row r="13" spans="2:13" ht="20.1" customHeight="1">
      <c r="B13" s="15"/>
      <c r="C13" s="16" t="s">
        <v>15</v>
      </c>
      <c r="D13" s="16">
        <v>1220</v>
      </c>
      <c r="E13" s="16"/>
      <c r="F13" s="16"/>
      <c r="G13" s="16"/>
      <c r="H13" s="16"/>
      <c r="I13" s="16"/>
      <c r="J13" s="16"/>
      <c r="K13" s="16"/>
      <c r="L13" s="16"/>
      <c r="M13" s="42"/>
    </row>
    <row r="14" spans="2:13" ht="20.1" customHeight="1">
      <c r="B14" s="15"/>
      <c r="C14" s="16" t="s">
        <v>16</v>
      </c>
      <c r="D14" s="16" t="s">
        <v>17</v>
      </c>
      <c r="E14" s="16"/>
      <c r="F14" s="16"/>
      <c r="G14" s="16"/>
      <c r="H14" s="16"/>
      <c r="I14" s="16"/>
      <c r="J14" s="16"/>
      <c r="K14" s="16"/>
      <c r="L14" s="16"/>
      <c r="M14" s="42"/>
    </row>
    <row r="15" spans="2:13" ht="20.1" customHeight="1">
      <c r="B15" s="15"/>
      <c r="C15" s="16" t="s">
        <v>18</v>
      </c>
      <c r="D15" s="22" t="s">
        <v>19</v>
      </c>
      <c r="E15" s="22"/>
      <c r="F15" s="16"/>
      <c r="G15" s="16"/>
      <c r="H15" s="16"/>
      <c r="I15" s="16"/>
      <c r="J15" s="16"/>
      <c r="K15" s="16"/>
      <c r="L15" s="16"/>
      <c r="M15" s="42"/>
    </row>
    <row r="16" spans="2:13" ht="20.1" customHeight="1">
      <c r="B16" s="15"/>
      <c r="C16" s="16" t="s">
        <v>20</v>
      </c>
      <c r="D16" s="16"/>
      <c r="E16" s="16"/>
      <c r="F16" s="16"/>
      <c r="G16" s="16"/>
      <c r="H16" s="16"/>
      <c r="I16" s="16"/>
      <c r="J16" s="16"/>
      <c r="K16" s="16"/>
      <c r="L16" s="16"/>
      <c r="M16" s="42"/>
    </row>
    <row r="17" spans="2:13" ht="20.1" customHeigh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2"/>
    </row>
    <row r="18" spans="2:13" ht="20.1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44"/>
    </row>
    <row r="19" spans="2:13" ht="20.1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2"/>
    </row>
    <row r="20" spans="2:13" ht="20.1" customHeight="1">
      <c r="B20" s="23" t="s">
        <v>21</v>
      </c>
      <c r="C20" s="24" t="s">
        <v>22</v>
      </c>
      <c r="D20" s="25"/>
      <c r="E20" s="26"/>
      <c r="F20" s="27"/>
      <c r="G20" s="27"/>
      <c r="H20" s="27"/>
      <c r="I20" s="27"/>
      <c r="J20" s="27"/>
      <c r="K20" s="27"/>
      <c r="L20" s="27"/>
      <c r="M20" s="43"/>
    </row>
    <row r="21" spans="2:13" ht="20.1" customHeight="1">
      <c r="B21" s="7"/>
      <c r="C21" s="16" t="s">
        <v>23</v>
      </c>
      <c r="D21" s="16">
        <v>1595</v>
      </c>
      <c r="E21" s="16"/>
      <c r="F21" s="8"/>
      <c r="G21" s="8"/>
      <c r="H21" s="8"/>
      <c r="I21" s="8"/>
      <c r="J21" s="8"/>
      <c r="K21" s="8"/>
      <c r="L21" s="8"/>
      <c r="M21" s="42"/>
    </row>
    <row r="22" spans="2:13" ht="20.1" customHeight="1">
      <c r="B22" s="7"/>
      <c r="C22" s="16" t="s">
        <v>24</v>
      </c>
      <c r="D22" s="16">
        <v>327</v>
      </c>
      <c r="E22" s="16"/>
      <c r="F22" s="8"/>
      <c r="G22" s="8"/>
      <c r="H22" s="8"/>
      <c r="I22" s="8"/>
      <c r="J22" s="8"/>
      <c r="K22" s="8"/>
      <c r="L22" s="8"/>
      <c r="M22" s="42"/>
    </row>
    <row r="23" spans="2:13" ht="20.1" customHeight="1">
      <c r="B23" s="7"/>
      <c r="C23" s="16" t="s">
        <v>25</v>
      </c>
      <c r="D23" s="16">
        <v>1201</v>
      </c>
      <c r="E23" s="16"/>
      <c r="F23" s="8"/>
      <c r="G23" s="8"/>
      <c r="H23" s="8"/>
      <c r="I23" s="8"/>
      <c r="J23" s="8"/>
      <c r="K23" s="8"/>
      <c r="L23" s="8"/>
      <c r="M23" s="42"/>
    </row>
    <row r="24" spans="2:13" ht="20.1" customHeight="1">
      <c r="B24" s="28"/>
      <c r="C24" s="20" t="s">
        <v>26</v>
      </c>
      <c r="D24" s="20">
        <v>111</v>
      </c>
      <c r="E24" s="20"/>
      <c r="F24" s="29"/>
      <c r="G24" s="29"/>
      <c r="H24" s="29"/>
      <c r="I24" s="29"/>
      <c r="J24" s="29"/>
      <c r="K24" s="29"/>
      <c r="L24" s="29"/>
      <c r="M24" s="44"/>
    </row>
    <row r="25" spans="2:13" ht="24.95" customHeight="1">
      <c r="B25" s="30" t="s">
        <v>27</v>
      </c>
      <c r="C25" s="31" t="s">
        <v>28</v>
      </c>
      <c r="D25" s="27"/>
      <c r="E25" s="32"/>
      <c r="F25" s="27"/>
      <c r="G25" s="27"/>
      <c r="H25" s="27"/>
      <c r="I25" s="27"/>
      <c r="J25" s="27"/>
      <c r="K25" s="27"/>
      <c r="L25" s="27"/>
      <c r="M25" s="43"/>
    </row>
    <row r="26" spans="2:13" ht="35.1" customHeight="1">
      <c r="B26" s="7"/>
      <c r="C26" s="16" t="s">
        <v>29</v>
      </c>
      <c r="D26" s="16">
        <v>317</v>
      </c>
      <c r="E26" s="16"/>
      <c r="F26" s="8"/>
      <c r="G26" s="8"/>
      <c r="H26" s="8"/>
      <c r="I26" s="8"/>
      <c r="J26" s="8"/>
      <c r="K26" s="8"/>
      <c r="L26" s="8"/>
      <c r="M26" s="42"/>
    </row>
    <row r="27" spans="2:13" ht="35.1" customHeight="1">
      <c r="B27" s="7"/>
      <c r="C27" s="16" t="s">
        <v>30</v>
      </c>
      <c r="D27" s="16">
        <v>9186</v>
      </c>
      <c r="E27" s="16"/>
      <c r="F27" s="8"/>
      <c r="G27" s="8"/>
      <c r="H27" s="8"/>
      <c r="I27" s="8"/>
      <c r="J27" s="8"/>
      <c r="K27" s="8"/>
      <c r="L27" s="8"/>
      <c r="M27" s="42"/>
    </row>
    <row r="28" spans="2:13" ht="60" customHeight="1">
      <c r="B28" s="7"/>
      <c r="C28" s="16" t="s">
        <v>31</v>
      </c>
      <c r="D28" s="16">
        <v>22</v>
      </c>
      <c r="E28" s="16"/>
      <c r="F28" s="8"/>
      <c r="G28" s="8"/>
      <c r="H28" s="8"/>
      <c r="I28" s="8"/>
      <c r="J28" s="8"/>
      <c r="K28" s="8"/>
      <c r="L28" s="8"/>
      <c r="M28" s="42"/>
    </row>
    <row r="29" spans="2:13" ht="60" customHeight="1">
      <c r="B29" s="7"/>
      <c r="C29" s="16" t="s">
        <v>32</v>
      </c>
      <c r="D29" s="16">
        <v>21.39</v>
      </c>
      <c r="E29" s="16"/>
      <c r="F29" s="8"/>
      <c r="G29" s="8"/>
      <c r="H29" s="8"/>
      <c r="I29" s="8"/>
      <c r="J29" s="8"/>
      <c r="K29" s="8"/>
      <c r="L29" s="8"/>
      <c r="M29" s="42"/>
    </row>
    <row r="30" spans="2:13" ht="60" customHeight="1">
      <c r="B30" s="28"/>
      <c r="C30" s="20" t="s">
        <v>33</v>
      </c>
      <c r="D30" s="20">
        <v>61.87</v>
      </c>
      <c r="E30" s="20"/>
      <c r="F30" s="29"/>
      <c r="G30" s="29"/>
      <c r="H30" s="29"/>
      <c r="I30" s="29"/>
      <c r="J30" s="29"/>
      <c r="K30" s="29"/>
      <c r="L30" s="29"/>
      <c r="M30" s="44"/>
    </row>
    <row r="31" spans="2:13" ht="15">
      <c r="B31" s="7"/>
      <c r="C31" s="8"/>
      <c r="D31" s="8"/>
      <c r="E31" s="9"/>
      <c r="F31" s="8"/>
      <c r="G31" s="8"/>
      <c r="H31" s="8"/>
      <c r="I31" s="8"/>
      <c r="J31" s="8"/>
      <c r="K31" s="8"/>
      <c r="L31" s="8"/>
      <c r="M31" s="42"/>
    </row>
    <row r="32" spans="2:13" ht="20.1" customHeight="1">
      <c r="B32" s="23" t="s">
        <v>34</v>
      </c>
      <c r="C32" s="24" t="s">
        <v>35</v>
      </c>
      <c r="D32" s="27"/>
      <c r="E32" s="32"/>
      <c r="F32" s="27"/>
      <c r="G32" s="27"/>
      <c r="H32" s="27"/>
      <c r="I32" s="27"/>
      <c r="J32" s="27"/>
      <c r="K32" s="27"/>
      <c r="L32" s="27"/>
      <c r="M32" s="43"/>
    </row>
    <row r="33" spans="2:13" ht="20.1" customHeight="1">
      <c r="B33" s="7"/>
      <c r="C33" s="16" t="s">
        <v>36</v>
      </c>
      <c r="D33" s="16">
        <v>320</v>
      </c>
      <c r="E33" s="16"/>
      <c r="F33" s="8"/>
      <c r="G33" s="8"/>
      <c r="H33" s="8"/>
      <c r="I33" s="8"/>
      <c r="J33" s="8"/>
      <c r="K33" s="8"/>
      <c r="L33" s="8"/>
      <c r="M33" s="42"/>
    </row>
    <row r="34" spans="2:13" ht="20.1" customHeight="1">
      <c r="B34" s="7"/>
      <c r="C34" s="16" t="s">
        <v>37</v>
      </c>
      <c r="D34" s="16">
        <v>0</v>
      </c>
      <c r="E34" s="16"/>
      <c r="F34" s="8"/>
      <c r="G34" s="8"/>
      <c r="H34" s="8"/>
      <c r="I34" s="8"/>
      <c r="J34" s="8"/>
      <c r="K34" s="8"/>
      <c r="L34" s="8"/>
      <c r="M34" s="42"/>
    </row>
    <row r="35" spans="2:13" ht="20.1" customHeight="1">
      <c r="B35" s="7"/>
      <c r="C35" s="16" t="s">
        <v>38</v>
      </c>
      <c r="D35" s="21">
        <v>74</v>
      </c>
      <c r="E35" s="21"/>
      <c r="F35" s="8"/>
      <c r="G35" s="8"/>
      <c r="H35" s="8"/>
      <c r="I35" s="8"/>
      <c r="J35" s="8"/>
      <c r="K35" s="8"/>
      <c r="L35" s="8"/>
      <c r="M35" s="42"/>
    </row>
    <row r="36" spans="2:13" ht="20.1" customHeight="1">
      <c r="B36" s="7"/>
      <c r="C36" s="16" t="s">
        <v>39</v>
      </c>
      <c r="D36" s="21">
        <v>74</v>
      </c>
      <c r="E36" s="21"/>
      <c r="F36" s="8"/>
      <c r="G36" s="8"/>
      <c r="H36" s="8"/>
      <c r="I36" s="8"/>
      <c r="J36" s="8"/>
      <c r="K36" s="8"/>
      <c r="L36" s="8"/>
      <c r="M36" s="42"/>
    </row>
    <row r="37" spans="2:13" ht="20.1" customHeight="1">
      <c r="B37" s="7"/>
      <c r="C37" s="16" t="s">
        <v>40</v>
      </c>
      <c r="D37" s="16">
        <v>0</v>
      </c>
      <c r="E37" s="16"/>
      <c r="F37" s="8"/>
      <c r="G37" s="8"/>
      <c r="H37" s="8"/>
      <c r="I37" s="8"/>
      <c r="J37" s="8"/>
      <c r="K37" s="8"/>
      <c r="L37" s="8"/>
      <c r="M37" s="42"/>
    </row>
    <row r="38" spans="2:13" ht="20.1" customHeight="1">
      <c r="B38" s="7"/>
      <c r="C38" s="16" t="s">
        <v>41</v>
      </c>
      <c r="D38" s="16">
        <v>8.4</v>
      </c>
      <c r="E38" s="16"/>
      <c r="F38" s="8"/>
      <c r="G38" s="8"/>
      <c r="H38" s="8"/>
      <c r="I38" s="8"/>
      <c r="J38" s="8"/>
      <c r="K38" s="8"/>
      <c r="L38" s="8"/>
      <c r="M38" s="42"/>
    </row>
    <row r="39" spans="2:13" ht="20.1" customHeight="1">
      <c r="B39" s="28"/>
      <c r="C39" s="20" t="s">
        <v>42</v>
      </c>
      <c r="D39" s="20"/>
      <c r="E39" s="20"/>
      <c r="F39" s="29"/>
      <c r="G39" s="29"/>
      <c r="H39" s="29"/>
      <c r="I39" s="29"/>
      <c r="J39" s="29"/>
      <c r="K39" s="29"/>
      <c r="L39" s="29"/>
      <c r="M39" s="44"/>
    </row>
    <row r="40" spans="2:13" ht="15">
      <c r="B40" s="7"/>
      <c r="C40" s="8"/>
      <c r="D40" s="8"/>
      <c r="E40" s="9"/>
      <c r="F40" s="8"/>
      <c r="G40" s="8"/>
      <c r="H40" s="8"/>
      <c r="I40" s="8"/>
      <c r="J40" s="8"/>
      <c r="K40" s="8"/>
      <c r="L40" s="8"/>
      <c r="M40" s="42"/>
    </row>
    <row r="41" spans="2:13" ht="15">
      <c r="B41" s="23" t="s">
        <v>43</v>
      </c>
      <c r="C41" s="24" t="s">
        <v>44</v>
      </c>
      <c r="D41" s="33"/>
      <c r="E41" s="34"/>
      <c r="F41" s="27"/>
      <c r="G41" s="27"/>
      <c r="H41" s="27"/>
      <c r="I41" s="27"/>
      <c r="J41" s="27"/>
      <c r="K41" s="27"/>
      <c r="L41" s="27"/>
      <c r="M41" s="43"/>
    </row>
    <row r="42" spans="2:13" ht="20.1" customHeight="1">
      <c r="B42" s="7"/>
      <c r="C42" s="16" t="s">
        <v>45</v>
      </c>
      <c r="D42" s="21">
        <v>74</v>
      </c>
      <c r="E42" s="21"/>
      <c r="F42" s="8"/>
      <c r="G42" s="8"/>
      <c r="H42" s="8"/>
      <c r="I42" s="8"/>
      <c r="J42" s="8"/>
      <c r="K42" s="8"/>
      <c r="L42" s="8"/>
      <c r="M42" s="42"/>
    </row>
    <row r="43" spans="2:13" ht="20.1" customHeight="1">
      <c r="B43" s="7"/>
      <c r="C43" s="16" t="s">
        <v>46</v>
      </c>
      <c r="D43" s="16">
        <v>124</v>
      </c>
      <c r="E43" s="16"/>
      <c r="F43" s="8"/>
      <c r="G43" s="8"/>
      <c r="H43" s="8"/>
      <c r="I43" s="8"/>
      <c r="J43" s="8"/>
      <c r="K43" s="8"/>
      <c r="L43" s="8"/>
      <c r="M43" s="42"/>
    </row>
    <row r="44" spans="2:13" ht="20.1" customHeight="1">
      <c r="B44" s="7"/>
      <c r="C44" s="16" t="s">
        <v>47</v>
      </c>
      <c r="D44" s="16">
        <v>318</v>
      </c>
      <c r="E44" s="16"/>
      <c r="F44" s="8"/>
      <c r="G44" s="8"/>
      <c r="H44" s="8"/>
      <c r="I44" s="8"/>
      <c r="J44" s="8"/>
      <c r="K44" s="8"/>
      <c r="L44" s="8"/>
      <c r="M44" s="42"/>
    </row>
    <row r="45" spans="2:13" ht="20.1" customHeight="1">
      <c r="B45" s="7"/>
      <c r="C45" s="16" t="s">
        <v>48</v>
      </c>
      <c r="D45" s="16">
        <v>27</v>
      </c>
      <c r="E45" s="16"/>
      <c r="F45" s="8"/>
      <c r="G45" s="8"/>
      <c r="H45" s="8"/>
      <c r="I45" s="8"/>
      <c r="J45" s="8"/>
      <c r="K45" s="8"/>
      <c r="L45" s="8"/>
      <c r="M45" s="42"/>
    </row>
    <row r="46" spans="2:13" ht="20.1" customHeight="1">
      <c r="B46" s="28"/>
      <c r="C46" s="20" t="s">
        <v>49</v>
      </c>
      <c r="D46" s="20"/>
      <c r="E46" s="20"/>
      <c r="F46" s="29"/>
      <c r="G46" s="29"/>
      <c r="H46" s="29"/>
      <c r="I46" s="29"/>
      <c r="J46" s="29"/>
      <c r="K46" s="29"/>
      <c r="L46" s="29"/>
      <c r="M46" s="44"/>
    </row>
    <row r="47" spans="2:13" ht="15">
      <c r="B47" s="7"/>
      <c r="C47" s="8"/>
      <c r="D47" s="8"/>
      <c r="E47" s="9"/>
      <c r="F47" s="8"/>
      <c r="G47" s="8"/>
      <c r="H47" s="8"/>
      <c r="I47" s="8"/>
      <c r="J47" s="8"/>
      <c r="K47" s="8"/>
      <c r="L47" s="8"/>
      <c r="M47" s="42"/>
    </row>
    <row r="48" spans="2:13" ht="15">
      <c r="B48" s="23" t="s">
        <v>50</v>
      </c>
      <c r="C48" s="24" t="s">
        <v>51</v>
      </c>
      <c r="D48" s="35"/>
      <c r="E48" s="36"/>
      <c r="F48" s="27"/>
      <c r="G48" s="27"/>
      <c r="H48" s="27"/>
      <c r="I48" s="27"/>
      <c r="J48" s="27"/>
      <c r="K48" s="27"/>
      <c r="L48" s="27"/>
      <c r="M48" s="43"/>
    </row>
    <row r="49" spans="2:13" ht="20.1" customHeight="1">
      <c r="B49" s="7"/>
      <c r="C49" s="16" t="s">
        <v>52</v>
      </c>
      <c r="D49" s="16" t="s">
        <v>53</v>
      </c>
      <c r="E49" s="16"/>
      <c r="F49" s="22" t="s">
        <v>54</v>
      </c>
      <c r="G49" s="8"/>
      <c r="H49" s="8"/>
      <c r="I49" s="8"/>
      <c r="J49" s="8"/>
      <c r="K49" s="8"/>
      <c r="L49" s="8"/>
      <c r="M49" s="42"/>
    </row>
    <row r="50" spans="2:13" ht="20.1" customHeight="1">
      <c r="B50" s="7"/>
      <c r="C50" s="16" t="s">
        <v>55</v>
      </c>
      <c r="D50" s="16" t="s">
        <v>56</v>
      </c>
      <c r="E50" s="16"/>
      <c r="F50" s="8"/>
      <c r="G50" s="8"/>
      <c r="H50" s="8"/>
      <c r="I50" s="8"/>
      <c r="J50" s="8"/>
      <c r="K50" s="8"/>
      <c r="L50" s="8"/>
      <c r="M50" s="42"/>
    </row>
    <row r="51" spans="2:13" ht="20.1" customHeight="1">
      <c r="B51" s="7"/>
      <c r="C51" s="16" t="s">
        <v>57</v>
      </c>
      <c r="D51" s="16" t="s">
        <v>56</v>
      </c>
      <c r="E51" s="16"/>
      <c r="F51" s="8"/>
      <c r="G51" s="8"/>
      <c r="H51" s="8"/>
      <c r="I51" s="8"/>
      <c r="J51" s="8"/>
      <c r="K51" s="8"/>
      <c r="L51" s="8"/>
      <c r="M51" s="42"/>
    </row>
    <row r="52" spans="2:13" ht="20.1" customHeight="1">
      <c r="B52" s="28"/>
      <c r="C52" s="29"/>
      <c r="D52" s="29"/>
      <c r="E52" s="37"/>
      <c r="F52" s="29"/>
      <c r="G52" s="29"/>
      <c r="H52" s="29"/>
      <c r="I52" s="29"/>
      <c r="J52" s="29"/>
      <c r="K52" s="29"/>
      <c r="L52" s="29"/>
      <c r="M52" s="44"/>
    </row>
    <row r="53" spans="2:13" ht="15">
      <c r="B53" s="7"/>
      <c r="C53" s="8"/>
      <c r="D53" s="8"/>
      <c r="E53" s="9"/>
      <c r="F53" s="8"/>
      <c r="G53" s="8"/>
      <c r="H53" s="8"/>
      <c r="I53" s="8"/>
      <c r="J53" s="8"/>
      <c r="K53" s="8"/>
      <c r="L53" s="8"/>
      <c r="M53" s="42"/>
    </row>
    <row r="54" spans="2:13" ht="15">
      <c r="B54" s="12" t="s">
        <v>58</v>
      </c>
      <c r="C54" s="13" t="s">
        <v>59</v>
      </c>
      <c r="D54" s="14"/>
      <c r="E54" s="14"/>
      <c r="F54" s="14"/>
      <c r="G54" s="14"/>
      <c r="H54" s="14"/>
      <c r="I54" s="14"/>
      <c r="J54" s="14"/>
      <c r="K54" s="14"/>
      <c r="L54" s="14"/>
      <c r="M54" s="43"/>
    </row>
    <row r="55" spans="2:13" ht="30" customHeight="1">
      <c r="B55" s="15"/>
      <c r="C55" s="16" t="s">
        <v>60</v>
      </c>
      <c r="D55" s="38">
        <v>0.76</v>
      </c>
      <c r="E55" s="38"/>
      <c r="F55" s="16"/>
      <c r="G55" s="16"/>
      <c r="H55" s="16"/>
      <c r="I55" s="16"/>
      <c r="J55" s="16"/>
      <c r="K55" s="16"/>
      <c r="L55" s="16"/>
      <c r="M55" s="42"/>
    </row>
    <row r="56" spans="2:13" ht="30" customHeight="1">
      <c r="B56" s="15"/>
      <c r="C56" s="16" t="s">
        <v>61</v>
      </c>
      <c r="D56" s="38">
        <v>0.12</v>
      </c>
      <c r="E56" s="38"/>
      <c r="F56" s="16"/>
      <c r="G56" s="16"/>
      <c r="H56" s="16"/>
      <c r="I56" s="16"/>
      <c r="J56" s="16"/>
      <c r="K56" s="16"/>
      <c r="L56" s="16"/>
      <c r="M56" s="42"/>
    </row>
    <row r="57" spans="2:13" ht="30" customHeight="1">
      <c r="B57" s="15"/>
      <c r="C57" s="16" t="s">
        <v>62</v>
      </c>
      <c r="D57" s="38">
        <v>0.12</v>
      </c>
      <c r="E57" s="38"/>
      <c r="F57" s="16"/>
      <c r="G57" s="16"/>
      <c r="H57" s="16"/>
      <c r="I57" s="16"/>
      <c r="J57" s="16"/>
      <c r="K57" s="16"/>
      <c r="L57" s="16"/>
      <c r="M57" s="42"/>
    </row>
    <row r="58" spans="2:13" ht="15">
      <c r="B58" s="15"/>
      <c r="C58" s="16" t="s">
        <v>63</v>
      </c>
      <c r="D58" s="38">
        <v>0.01</v>
      </c>
      <c r="E58" s="38"/>
      <c r="F58" s="16"/>
      <c r="G58" s="16"/>
      <c r="H58" s="16"/>
      <c r="I58" s="16"/>
      <c r="J58" s="16"/>
      <c r="K58" s="16"/>
      <c r="L58" s="16"/>
      <c r="M58" s="42"/>
    </row>
    <row r="59" spans="2:13" ht="15">
      <c r="B59" s="15"/>
      <c r="C59" s="16" t="s">
        <v>64</v>
      </c>
      <c r="D59" s="38">
        <v>0.01</v>
      </c>
      <c r="E59" s="38"/>
      <c r="F59" s="16"/>
      <c r="G59" s="16"/>
      <c r="H59" s="16"/>
      <c r="I59" s="16"/>
      <c r="J59" s="16"/>
      <c r="K59" s="16"/>
      <c r="L59" s="16"/>
      <c r="M59" s="42"/>
    </row>
    <row r="60" spans="2:13" ht="15">
      <c r="B60" s="28"/>
      <c r="C60" s="29"/>
      <c r="D60" s="29"/>
      <c r="E60" s="37"/>
      <c r="F60" s="29"/>
      <c r="G60" s="29"/>
      <c r="H60" s="29"/>
      <c r="I60" s="29"/>
      <c r="J60" s="29"/>
      <c r="K60" s="29"/>
      <c r="L60" s="29"/>
      <c r="M60" s="44"/>
    </row>
    <row r="61" spans="2:13" ht="30" customHeight="1">
      <c r="B61" s="23" t="s">
        <v>65</v>
      </c>
      <c r="C61" s="24" t="s">
        <v>66</v>
      </c>
      <c r="D61" s="27"/>
      <c r="E61" s="32"/>
      <c r="F61" s="27"/>
      <c r="G61" s="27"/>
      <c r="H61" s="27"/>
      <c r="I61" s="27"/>
      <c r="J61" s="27"/>
      <c r="K61" s="27"/>
      <c r="L61" s="27"/>
      <c r="M61" s="43"/>
    </row>
    <row r="62" spans="2:13" ht="30" customHeight="1">
      <c r="B62" s="7"/>
      <c r="C62" s="16" t="s">
        <v>67</v>
      </c>
      <c r="D62" s="16">
        <v>36.56</v>
      </c>
      <c r="E62" s="16"/>
      <c r="F62" s="8"/>
      <c r="G62" s="8"/>
      <c r="H62" s="8"/>
      <c r="I62" s="8"/>
      <c r="J62" s="8"/>
      <c r="K62" s="8"/>
      <c r="L62" s="8"/>
      <c r="M62" s="42"/>
    </row>
    <row r="63" spans="2:13" ht="39.95" customHeight="1">
      <c r="B63" s="7"/>
      <c r="C63" s="16" t="s">
        <v>68</v>
      </c>
      <c r="D63" s="16">
        <v>16.08</v>
      </c>
      <c r="E63" s="16"/>
      <c r="F63" s="8"/>
      <c r="G63" s="8"/>
      <c r="H63" s="8"/>
      <c r="I63" s="8"/>
      <c r="J63" s="8"/>
      <c r="K63" s="8"/>
      <c r="L63" s="8"/>
      <c r="M63" s="42"/>
    </row>
    <row r="64" spans="2:13" ht="29.25">
      <c r="B64" s="28"/>
      <c r="C64" s="20" t="s">
        <v>69</v>
      </c>
      <c r="D64" s="20">
        <v>3.11</v>
      </c>
      <c r="E64" s="20"/>
      <c r="F64" s="29"/>
      <c r="G64" s="29"/>
      <c r="H64" s="29"/>
      <c r="I64" s="29"/>
      <c r="J64" s="29"/>
      <c r="K64" s="29"/>
      <c r="L64" s="29"/>
      <c r="M64" s="44"/>
    </row>
    <row r="65" spans="2:13" ht="15">
      <c r="B65" s="7"/>
      <c r="C65" s="16"/>
      <c r="D65" s="16"/>
      <c r="E65" s="16"/>
      <c r="F65" s="16"/>
      <c r="G65" s="8"/>
      <c r="H65" s="8"/>
      <c r="I65" s="8"/>
      <c r="J65" s="8"/>
      <c r="K65" s="8"/>
      <c r="L65" s="8"/>
      <c r="M65" s="42"/>
    </row>
    <row r="66" spans="2:13" ht="60" customHeight="1">
      <c r="B66" s="23" t="s">
        <v>70</v>
      </c>
      <c r="C66" s="24" t="s">
        <v>71</v>
      </c>
      <c r="D66" s="27"/>
      <c r="E66" s="32"/>
      <c r="F66" s="27"/>
      <c r="G66" s="27"/>
      <c r="H66" s="27"/>
      <c r="I66" s="27"/>
      <c r="J66" s="27"/>
      <c r="K66" s="27"/>
      <c r="L66" s="27"/>
      <c r="M66" s="43"/>
    </row>
    <row r="67" spans="2:13" ht="15">
      <c r="B67" s="7"/>
      <c r="C67" s="8"/>
      <c r="D67" s="8"/>
      <c r="E67" s="9"/>
      <c r="F67" s="8"/>
      <c r="G67" s="8"/>
      <c r="H67" s="8"/>
      <c r="I67" s="8"/>
      <c r="J67" s="8"/>
      <c r="K67" s="8"/>
      <c r="L67" s="8"/>
      <c r="M67" s="42"/>
    </row>
    <row r="68" spans="2:13" ht="28.5">
      <c r="B68" s="7"/>
      <c r="C68" s="16" t="s">
        <v>72</v>
      </c>
      <c r="D68" s="45">
        <v>52.91</v>
      </c>
      <c r="E68" s="45"/>
      <c r="F68" s="8"/>
      <c r="G68" s="8"/>
      <c r="H68" s="8"/>
      <c r="I68" s="8"/>
      <c r="J68" s="8"/>
      <c r="K68" s="8"/>
      <c r="L68" s="8"/>
      <c r="M68" s="42"/>
    </row>
    <row r="69" spans="2:13" ht="28.5">
      <c r="B69" s="7"/>
      <c r="C69" s="16" t="s">
        <v>73</v>
      </c>
      <c r="D69" s="45">
        <v>35.06</v>
      </c>
      <c r="E69" s="45"/>
      <c r="F69" s="8"/>
      <c r="G69" s="8"/>
      <c r="H69" s="8"/>
      <c r="I69" s="8"/>
      <c r="J69" s="8"/>
      <c r="K69" s="8"/>
      <c r="L69" s="8"/>
      <c r="M69" s="42"/>
    </row>
    <row r="70" spans="2:13" ht="43.5">
      <c r="B70" s="28"/>
      <c r="C70" s="20" t="s">
        <v>74</v>
      </c>
      <c r="D70" s="46">
        <v>199</v>
      </c>
      <c r="E70" s="46"/>
      <c r="F70" s="29"/>
      <c r="G70" s="29"/>
      <c r="H70" s="29"/>
      <c r="I70" s="29"/>
      <c r="J70" s="29"/>
      <c r="K70" s="29"/>
      <c r="L70" s="29"/>
      <c r="M70" s="44"/>
    </row>
    <row r="71" spans="2:13" ht="15">
      <c r="B71" s="7"/>
      <c r="C71" s="8"/>
      <c r="D71" s="8"/>
      <c r="E71" s="9"/>
      <c r="F71" s="8"/>
      <c r="G71" s="8"/>
      <c r="H71" s="8"/>
      <c r="I71" s="8"/>
      <c r="J71" s="8"/>
      <c r="K71" s="8"/>
      <c r="L71" s="8"/>
      <c r="M71" s="42"/>
    </row>
    <row r="72" spans="2:13" ht="20.25">
      <c r="B72" s="47" t="s">
        <v>75</v>
      </c>
      <c r="C72" s="47"/>
      <c r="D72" s="47"/>
      <c r="E72" s="48"/>
      <c r="F72" s="47"/>
      <c r="G72" s="47"/>
      <c r="H72" s="47"/>
      <c r="I72" s="47"/>
      <c r="J72" s="47"/>
      <c r="K72" s="47"/>
      <c r="L72" s="47"/>
      <c r="M72" s="47"/>
    </row>
    <row r="73" spans="2:13" ht="15">
      <c r="B73" s="49" t="s">
        <v>76</v>
      </c>
      <c r="C73" s="49" t="s">
        <v>77</v>
      </c>
      <c r="D73" s="49"/>
      <c r="E73" s="50"/>
      <c r="F73" s="49"/>
      <c r="G73" s="49"/>
      <c r="H73" s="49"/>
      <c r="I73" s="49"/>
      <c r="J73" s="49"/>
      <c r="K73" s="49"/>
      <c r="L73" s="49"/>
      <c r="M73" s="49"/>
    </row>
    <row r="74" spans="2:13" ht="57">
      <c r="B74" s="51" t="s">
        <v>78</v>
      </c>
      <c r="C74" s="51" t="s">
        <v>79</v>
      </c>
      <c r="D74" s="51" t="s">
        <v>80</v>
      </c>
      <c r="E74" s="51" t="s">
        <v>81</v>
      </c>
      <c r="F74" s="51" t="s">
        <v>82</v>
      </c>
      <c r="G74" s="51" t="s">
        <v>83</v>
      </c>
      <c r="H74" s="51" t="s">
        <v>84</v>
      </c>
      <c r="I74" s="51" t="s">
        <v>85</v>
      </c>
      <c r="J74" s="51" t="s">
        <v>86</v>
      </c>
      <c r="K74" s="51" t="s">
        <v>87</v>
      </c>
      <c r="L74" s="51" t="s">
        <v>88</v>
      </c>
      <c r="M74" s="51" t="s">
        <v>89</v>
      </c>
    </row>
    <row r="75" spans="2:14" ht="30">
      <c r="B75" s="52">
        <v>23</v>
      </c>
      <c r="C75" s="53" t="s">
        <v>90</v>
      </c>
      <c r="D75" s="52">
        <v>1</v>
      </c>
      <c r="E75" s="54" t="s">
        <v>91</v>
      </c>
      <c r="F75" s="55" t="s">
        <v>92</v>
      </c>
      <c r="G75" s="56">
        <v>0.51</v>
      </c>
      <c r="H75" s="55">
        <f>G75*0.15</f>
        <v>0.0765</v>
      </c>
      <c r="I75" s="67">
        <f>H75*100000/176</f>
        <v>43.4659090909091</v>
      </c>
      <c r="J75" s="63" t="s">
        <v>93</v>
      </c>
      <c r="K75" s="63" t="s">
        <v>94</v>
      </c>
      <c r="L75" s="68"/>
      <c r="M75" s="52">
        <v>1</v>
      </c>
      <c r="N75" s="69"/>
    </row>
    <row r="76" spans="2:14" ht="30">
      <c r="B76" s="52">
        <v>24</v>
      </c>
      <c r="C76" s="53" t="s">
        <v>95</v>
      </c>
      <c r="D76" s="52">
        <v>1</v>
      </c>
      <c r="E76" s="54" t="s">
        <v>91</v>
      </c>
      <c r="F76" s="55">
        <v>2</v>
      </c>
      <c r="G76" s="56">
        <v>0.02</v>
      </c>
      <c r="H76" s="55">
        <f>G76*0.93</f>
        <v>0.0186</v>
      </c>
      <c r="I76" s="67">
        <f>H76*100000/176</f>
        <v>10.5681818181818</v>
      </c>
      <c r="J76" s="63" t="s">
        <v>96</v>
      </c>
      <c r="K76" s="63" t="s">
        <v>97</v>
      </c>
      <c r="L76" s="68"/>
      <c r="M76" s="52">
        <v>1</v>
      </c>
      <c r="N76" s="69"/>
    </row>
    <row r="77" spans="2:14" ht="30">
      <c r="B77" s="52">
        <v>28</v>
      </c>
      <c r="C77" s="57" t="s">
        <v>95</v>
      </c>
      <c r="D77" s="52">
        <v>2</v>
      </c>
      <c r="E77" s="54" t="s">
        <v>91</v>
      </c>
      <c r="F77" s="58">
        <v>6</v>
      </c>
      <c r="G77" s="56">
        <v>1.5</v>
      </c>
      <c r="H77" s="55">
        <f>G77*0.5</f>
        <v>0.75</v>
      </c>
      <c r="I77" s="67">
        <f>H77*100000/176</f>
        <v>426.136363636364</v>
      </c>
      <c r="J77" s="63" t="s">
        <v>98</v>
      </c>
      <c r="K77" s="63" t="s">
        <v>99</v>
      </c>
      <c r="L77" s="68"/>
      <c r="M77" s="52">
        <v>1</v>
      </c>
      <c r="N77" s="69"/>
    </row>
    <row r="78" spans="2:14" ht="30">
      <c r="B78" s="52">
        <v>29</v>
      </c>
      <c r="C78" s="57" t="s">
        <v>95</v>
      </c>
      <c r="D78" s="52">
        <v>4</v>
      </c>
      <c r="E78" s="54" t="s">
        <v>91</v>
      </c>
      <c r="F78" s="58">
        <v>5</v>
      </c>
      <c r="G78" s="56">
        <v>0.2</v>
      </c>
      <c r="H78" s="55">
        <f>G78*0.15</f>
        <v>0.03</v>
      </c>
      <c r="I78" s="67">
        <f>H78*100000/176</f>
        <v>17.0454545454545</v>
      </c>
      <c r="J78" s="63" t="s">
        <v>100</v>
      </c>
      <c r="K78" s="63" t="s">
        <v>101</v>
      </c>
      <c r="L78" s="68"/>
      <c r="M78" s="52">
        <v>1</v>
      </c>
      <c r="N78" s="69"/>
    </row>
    <row r="79" spans="2:14" ht="30">
      <c r="B79" s="52">
        <v>30</v>
      </c>
      <c r="C79" s="57" t="s">
        <v>95</v>
      </c>
      <c r="D79" s="52">
        <v>2</v>
      </c>
      <c r="E79" s="54" t="s">
        <v>91</v>
      </c>
      <c r="F79" s="58">
        <v>4</v>
      </c>
      <c r="G79" s="56">
        <v>0.2</v>
      </c>
      <c r="H79" s="55">
        <f>G79*0.15</f>
        <v>0.03</v>
      </c>
      <c r="I79" s="67">
        <f>H79*100000/176</f>
        <v>17.0454545454545</v>
      </c>
      <c r="J79" s="63" t="s">
        <v>102</v>
      </c>
      <c r="K79" s="63" t="s">
        <v>103</v>
      </c>
      <c r="L79" s="68"/>
      <c r="M79" s="52">
        <v>1</v>
      </c>
      <c r="N79" s="69"/>
    </row>
    <row r="80" spans="2:13" ht="15">
      <c r="B80" s="59">
        <v>4</v>
      </c>
      <c r="C80" s="59" t="s">
        <v>95</v>
      </c>
      <c r="D80" s="60">
        <v>4</v>
      </c>
      <c r="E80" s="52"/>
      <c r="F80" s="60" t="s">
        <v>104</v>
      </c>
      <c r="G80" s="59">
        <v>0.0211</v>
      </c>
      <c r="H80" s="60">
        <v>0.019</v>
      </c>
      <c r="I80" s="59">
        <v>12</v>
      </c>
      <c r="J80" s="60"/>
      <c r="K80" s="60"/>
      <c r="L80" s="60"/>
      <c r="M80" s="60"/>
    </row>
    <row r="81" spans="2:13" ht="15">
      <c r="B81" s="59">
        <v>5</v>
      </c>
      <c r="C81" s="59" t="s">
        <v>95</v>
      </c>
      <c r="D81" s="60">
        <v>2</v>
      </c>
      <c r="E81" s="52"/>
      <c r="F81" s="60" t="s">
        <v>104</v>
      </c>
      <c r="G81" s="61">
        <v>0.1158</v>
      </c>
      <c r="H81" s="60">
        <v>0.89</v>
      </c>
      <c r="I81" s="61">
        <v>60</v>
      </c>
      <c r="J81" s="60"/>
      <c r="K81" s="60"/>
      <c r="L81" s="60"/>
      <c r="M81" s="60"/>
    </row>
    <row r="82" spans="2:13" ht="15">
      <c r="B82" s="61">
        <v>12</v>
      </c>
      <c r="C82" s="61" t="s">
        <v>95</v>
      </c>
      <c r="D82" s="60">
        <v>10</v>
      </c>
      <c r="E82" s="52"/>
      <c r="F82" s="60" t="s">
        <v>104</v>
      </c>
      <c r="G82" s="61">
        <v>0.05</v>
      </c>
      <c r="H82" s="60">
        <v>0.04</v>
      </c>
      <c r="I82" s="61">
        <v>30</v>
      </c>
      <c r="J82" s="60"/>
      <c r="K82" s="60"/>
      <c r="L82" s="60"/>
      <c r="M82" s="60"/>
    </row>
    <row r="83" spans="2:14" ht="30">
      <c r="B83" s="52">
        <v>25</v>
      </c>
      <c r="C83" s="53" t="s">
        <v>105</v>
      </c>
      <c r="D83" s="52">
        <v>1</v>
      </c>
      <c r="E83" s="54" t="s">
        <v>91</v>
      </c>
      <c r="F83" s="55">
        <v>10</v>
      </c>
      <c r="G83" s="56">
        <v>10</v>
      </c>
      <c r="H83" s="55">
        <f>G83*0.4</f>
        <v>4</v>
      </c>
      <c r="I83" s="67">
        <f>H83*100000/176</f>
        <v>2272.72727272727</v>
      </c>
      <c r="J83" s="63" t="s">
        <v>106</v>
      </c>
      <c r="K83" s="63" t="s">
        <v>97</v>
      </c>
      <c r="L83" s="68"/>
      <c r="M83" s="52">
        <v>1</v>
      </c>
      <c r="N83" s="69"/>
    </row>
    <row r="84" spans="2:13" ht="15">
      <c r="B84" s="61">
        <v>3</v>
      </c>
      <c r="C84" s="61" t="s">
        <v>105</v>
      </c>
      <c r="D84" s="60"/>
      <c r="E84" s="52"/>
      <c r="F84" s="60" t="s">
        <v>107</v>
      </c>
      <c r="G84" s="61">
        <v>6</v>
      </c>
      <c r="H84" s="60">
        <v>2.5</v>
      </c>
      <c r="I84" s="61">
        <v>1321</v>
      </c>
      <c r="J84" s="60"/>
      <c r="K84" s="60"/>
      <c r="L84" s="60"/>
      <c r="M84" s="60"/>
    </row>
    <row r="85" spans="2:13" ht="15">
      <c r="B85" s="61">
        <v>4</v>
      </c>
      <c r="C85" s="61" t="s">
        <v>105</v>
      </c>
      <c r="D85" s="60">
        <v>2</v>
      </c>
      <c r="E85" s="52"/>
      <c r="F85" s="60" t="s">
        <v>108</v>
      </c>
      <c r="G85" s="61">
        <v>6.5</v>
      </c>
      <c r="H85" s="60">
        <v>2.9</v>
      </c>
      <c r="I85" s="61">
        <v>1400</v>
      </c>
      <c r="J85" s="60"/>
      <c r="K85" s="60"/>
      <c r="L85" s="60"/>
      <c r="M85" s="60"/>
    </row>
    <row r="86" spans="2:13" ht="15">
      <c r="B86" s="61">
        <v>5</v>
      </c>
      <c r="C86" s="61" t="s">
        <v>105</v>
      </c>
      <c r="D86" s="60">
        <v>3</v>
      </c>
      <c r="E86" s="52"/>
      <c r="F86" s="60" t="s">
        <v>108</v>
      </c>
      <c r="G86" s="61">
        <v>6.5</v>
      </c>
      <c r="H86" s="60">
        <v>2.9</v>
      </c>
      <c r="I86" s="61">
        <v>1400</v>
      </c>
      <c r="J86" s="60"/>
      <c r="K86" s="60"/>
      <c r="L86" s="60"/>
      <c r="M86" s="60"/>
    </row>
    <row r="87" spans="2:14" ht="30">
      <c r="B87" s="52">
        <v>31</v>
      </c>
      <c r="C87" s="53" t="s">
        <v>109</v>
      </c>
      <c r="D87" s="52">
        <v>1</v>
      </c>
      <c r="E87" s="54" t="s">
        <v>91</v>
      </c>
      <c r="F87" s="58">
        <v>500</v>
      </c>
      <c r="G87" s="56">
        <v>0.32</v>
      </c>
      <c r="H87" s="55">
        <f aca="true" t="shared" si="0" ref="H87:H91">G87*0.15</f>
        <v>0.048</v>
      </c>
      <c r="I87" s="67">
        <f aca="true" t="shared" si="1" ref="I87:I105">H87*100000/176</f>
        <v>27.2727272727273</v>
      </c>
      <c r="J87" s="63" t="s">
        <v>110</v>
      </c>
      <c r="K87" s="63" t="s">
        <v>111</v>
      </c>
      <c r="L87" s="68"/>
      <c r="M87" s="52">
        <v>1</v>
      </c>
      <c r="N87" s="69"/>
    </row>
    <row r="88" spans="2:13" ht="15.75">
      <c r="B88" s="59"/>
      <c r="C88" s="62" t="s">
        <v>109</v>
      </c>
      <c r="D88" s="60"/>
      <c r="E88" s="52"/>
      <c r="F88" s="60" t="s">
        <v>112</v>
      </c>
      <c r="G88" s="61">
        <v>0.4617</v>
      </c>
      <c r="H88" s="60">
        <v>0.459</v>
      </c>
      <c r="I88" s="61">
        <v>243</v>
      </c>
      <c r="J88" s="60"/>
      <c r="K88" s="60"/>
      <c r="L88" s="60"/>
      <c r="M88" s="60"/>
    </row>
    <row r="89" spans="2:13" ht="15">
      <c r="B89" s="59">
        <v>21</v>
      </c>
      <c r="C89" s="59" t="s">
        <v>113</v>
      </c>
      <c r="D89" s="60"/>
      <c r="E89" s="52"/>
      <c r="F89" s="58">
        <v>500</v>
      </c>
      <c r="G89" s="56">
        <v>0.32</v>
      </c>
      <c r="H89" s="55">
        <f t="shared" si="0"/>
        <v>0.048</v>
      </c>
      <c r="I89" s="67">
        <f t="shared" si="1"/>
        <v>27.2727272727273</v>
      </c>
      <c r="J89" s="60"/>
      <c r="K89" s="60"/>
      <c r="L89" s="60"/>
      <c r="M89" s="60"/>
    </row>
    <row r="90" spans="2:13" ht="15">
      <c r="B90" s="59"/>
      <c r="C90" s="63" t="s">
        <v>113</v>
      </c>
      <c r="D90" s="60"/>
      <c r="E90" s="52"/>
      <c r="F90" s="58">
        <v>500</v>
      </c>
      <c r="G90" s="56">
        <v>0.32</v>
      </c>
      <c r="H90" s="55">
        <f t="shared" si="0"/>
        <v>0.048</v>
      </c>
      <c r="I90" s="67">
        <f t="shared" si="1"/>
        <v>27.2727272727273</v>
      </c>
      <c r="J90" s="60"/>
      <c r="K90" s="60"/>
      <c r="L90" s="60"/>
      <c r="M90" s="60"/>
    </row>
    <row r="91" spans="2:13" ht="15">
      <c r="B91" s="59">
        <v>20</v>
      </c>
      <c r="C91" s="59" t="s">
        <v>113</v>
      </c>
      <c r="D91" s="60"/>
      <c r="E91" s="52"/>
      <c r="F91" s="58">
        <v>500</v>
      </c>
      <c r="G91" s="56">
        <v>0.32</v>
      </c>
      <c r="H91" s="55">
        <f t="shared" si="0"/>
        <v>0.048</v>
      </c>
      <c r="I91" s="67">
        <f t="shared" si="1"/>
        <v>27.2727272727273</v>
      </c>
      <c r="J91" s="60"/>
      <c r="K91" s="60"/>
      <c r="L91" s="60"/>
      <c r="M91" s="60"/>
    </row>
    <row r="92" spans="2:14" ht="15">
      <c r="B92" s="52">
        <v>20</v>
      </c>
      <c r="C92" s="54" t="s">
        <v>114</v>
      </c>
      <c r="D92" s="52">
        <v>1</v>
      </c>
      <c r="E92" s="54" t="s">
        <v>115</v>
      </c>
      <c r="F92" s="55" t="s">
        <v>116</v>
      </c>
      <c r="G92" s="56">
        <v>2.22</v>
      </c>
      <c r="H92" s="55">
        <f>G92*0.37</f>
        <v>0.8214</v>
      </c>
      <c r="I92" s="67">
        <f t="shared" si="1"/>
        <v>466.704545454545</v>
      </c>
      <c r="J92" s="63" t="s">
        <v>117</v>
      </c>
      <c r="K92" s="63" t="s">
        <v>118</v>
      </c>
      <c r="L92" s="68"/>
      <c r="M92" s="52"/>
      <c r="N92" s="69"/>
    </row>
    <row r="93" spans="2:14" ht="15">
      <c r="B93" s="52">
        <v>21</v>
      </c>
      <c r="C93" s="54" t="s">
        <v>114</v>
      </c>
      <c r="D93" s="52">
        <v>1</v>
      </c>
      <c r="E93" s="54" t="s">
        <v>119</v>
      </c>
      <c r="F93" s="55" t="s">
        <v>116</v>
      </c>
      <c r="G93" s="56">
        <v>2.22</v>
      </c>
      <c r="H93" s="55">
        <f>G93*0.37</f>
        <v>0.8214</v>
      </c>
      <c r="I93" s="67">
        <f t="shared" si="1"/>
        <v>466.704545454545</v>
      </c>
      <c r="J93" s="63"/>
      <c r="K93" s="63"/>
      <c r="L93" s="68"/>
      <c r="M93" s="52"/>
      <c r="N93" s="69"/>
    </row>
    <row r="94" spans="2:13" ht="15">
      <c r="B94" s="52">
        <v>1</v>
      </c>
      <c r="C94" s="64" t="s">
        <v>120</v>
      </c>
      <c r="D94" s="52">
        <v>1</v>
      </c>
      <c r="E94" s="54" t="s">
        <v>121</v>
      </c>
      <c r="F94" s="52" t="s">
        <v>122</v>
      </c>
      <c r="G94" s="56">
        <v>2.98</v>
      </c>
      <c r="H94" s="55">
        <f aca="true" t="shared" si="2" ref="H94:H105">G94*0.93</f>
        <v>2.7714</v>
      </c>
      <c r="I94" s="67">
        <f t="shared" si="1"/>
        <v>1574.65909090909</v>
      </c>
      <c r="J94" s="63" t="s">
        <v>123</v>
      </c>
      <c r="K94" s="63" t="s">
        <v>124</v>
      </c>
      <c r="L94" s="70">
        <v>3.72645</v>
      </c>
      <c r="M94" s="52"/>
    </row>
    <row r="95" spans="2:13" ht="15">
      <c r="B95" s="52">
        <v>2</v>
      </c>
      <c r="C95" s="64" t="s">
        <v>120</v>
      </c>
      <c r="D95" s="52">
        <v>1</v>
      </c>
      <c r="E95" s="79" t="s">
        <v>125</v>
      </c>
      <c r="F95" s="52" t="s">
        <v>122</v>
      </c>
      <c r="G95" s="56">
        <v>2.98</v>
      </c>
      <c r="H95" s="55">
        <f t="shared" si="2"/>
        <v>2.7714</v>
      </c>
      <c r="I95" s="67">
        <f t="shared" si="1"/>
        <v>1574.65909090909</v>
      </c>
      <c r="J95" s="63" t="s">
        <v>126</v>
      </c>
      <c r="K95" s="63" t="s">
        <v>127</v>
      </c>
      <c r="L95" s="70">
        <v>3.72645</v>
      </c>
      <c r="M95" s="52"/>
    </row>
    <row r="96" spans="2:13" ht="15">
      <c r="B96" s="52">
        <v>3</v>
      </c>
      <c r="C96" s="64" t="s">
        <v>120</v>
      </c>
      <c r="D96" s="52">
        <v>1</v>
      </c>
      <c r="E96" s="54" t="s">
        <v>128</v>
      </c>
      <c r="F96" s="52" t="s">
        <v>122</v>
      </c>
      <c r="G96" s="56">
        <v>2.98</v>
      </c>
      <c r="H96" s="55">
        <f t="shared" si="2"/>
        <v>2.7714</v>
      </c>
      <c r="I96" s="67">
        <f t="shared" si="1"/>
        <v>1574.65909090909</v>
      </c>
      <c r="J96" s="63" t="s">
        <v>129</v>
      </c>
      <c r="K96" s="63" t="s">
        <v>127</v>
      </c>
      <c r="L96" s="70">
        <v>3.72645</v>
      </c>
      <c r="M96" s="52"/>
    </row>
    <row r="97" spans="2:13" ht="15">
      <c r="B97" s="52">
        <v>4</v>
      </c>
      <c r="C97" s="64" t="s">
        <v>120</v>
      </c>
      <c r="D97" s="52">
        <v>1</v>
      </c>
      <c r="E97" s="54" t="s">
        <v>130</v>
      </c>
      <c r="F97" s="52" t="s">
        <v>122</v>
      </c>
      <c r="G97" s="56">
        <v>2.98</v>
      </c>
      <c r="H97" s="55">
        <f t="shared" si="2"/>
        <v>2.7714</v>
      </c>
      <c r="I97" s="67">
        <f t="shared" si="1"/>
        <v>1574.65909090909</v>
      </c>
      <c r="J97" s="63" t="s">
        <v>131</v>
      </c>
      <c r="K97" s="63" t="s">
        <v>132</v>
      </c>
      <c r="L97" s="70">
        <v>3.72645</v>
      </c>
      <c r="M97" s="52"/>
    </row>
    <row r="98" spans="2:13" ht="15">
      <c r="B98" s="52">
        <v>5</v>
      </c>
      <c r="C98" s="64" t="s">
        <v>120</v>
      </c>
      <c r="D98" s="52">
        <v>1</v>
      </c>
      <c r="E98" s="54" t="s">
        <v>133</v>
      </c>
      <c r="F98" s="52" t="s">
        <v>122</v>
      </c>
      <c r="G98" s="56">
        <v>2.98</v>
      </c>
      <c r="H98" s="55">
        <f t="shared" si="2"/>
        <v>2.7714</v>
      </c>
      <c r="I98" s="67">
        <f t="shared" si="1"/>
        <v>1574.65909090909</v>
      </c>
      <c r="J98" s="63" t="s">
        <v>123</v>
      </c>
      <c r="K98" s="63" t="s">
        <v>134</v>
      </c>
      <c r="L98" s="70">
        <v>3.72645</v>
      </c>
      <c r="M98" s="52"/>
    </row>
    <row r="99" spans="2:14" ht="30">
      <c r="B99" s="52">
        <v>6</v>
      </c>
      <c r="C99" s="64" t="s">
        <v>120</v>
      </c>
      <c r="D99" s="52">
        <v>1</v>
      </c>
      <c r="E99" s="65" t="s">
        <v>135</v>
      </c>
      <c r="F99" s="52" t="s">
        <v>122</v>
      </c>
      <c r="G99" s="56">
        <v>2.98</v>
      </c>
      <c r="H99" s="55">
        <f t="shared" si="2"/>
        <v>2.7714</v>
      </c>
      <c r="I99" s="67">
        <f t="shared" si="1"/>
        <v>1574.65909090909</v>
      </c>
      <c r="J99" s="63" t="s">
        <v>136</v>
      </c>
      <c r="K99" s="63" t="s">
        <v>137</v>
      </c>
      <c r="L99" s="70">
        <v>3.72645</v>
      </c>
      <c r="M99" s="52"/>
      <c r="N99" s="69"/>
    </row>
    <row r="100" spans="2:14" ht="30">
      <c r="B100" s="52">
        <v>7</v>
      </c>
      <c r="C100" s="64" t="s">
        <v>120</v>
      </c>
      <c r="D100" s="52">
        <v>1</v>
      </c>
      <c r="E100" s="54" t="s">
        <v>138</v>
      </c>
      <c r="F100" s="52" t="s">
        <v>122</v>
      </c>
      <c r="G100" s="56">
        <v>2.98</v>
      </c>
      <c r="H100" s="55">
        <f t="shared" si="2"/>
        <v>2.7714</v>
      </c>
      <c r="I100" s="67">
        <f t="shared" si="1"/>
        <v>1574.65909090909</v>
      </c>
      <c r="J100" s="63" t="s">
        <v>139</v>
      </c>
      <c r="K100" s="63" t="s">
        <v>140</v>
      </c>
      <c r="L100" s="70">
        <v>3.72645</v>
      </c>
      <c r="M100" s="52"/>
      <c r="N100" s="69"/>
    </row>
    <row r="101" spans="2:14" ht="30">
      <c r="B101" s="52">
        <v>8</v>
      </c>
      <c r="C101" s="64" t="s">
        <v>120</v>
      </c>
      <c r="D101" s="52">
        <v>1</v>
      </c>
      <c r="E101" s="54" t="s">
        <v>141</v>
      </c>
      <c r="F101" s="52" t="s">
        <v>122</v>
      </c>
      <c r="G101" s="56">
        <v>2.98</v>
      </c>
      <c r="H101" s="55">
        <f t="shared" si="2"/>
        <v>2.7714</v>
      </c>
      <c r="I101" s="67">
        <f t="shared" si="1"/>
        <v>1574.65909090909</v>
      </c>
      <c r="J101" s="63" t="s">
        <v>142</v>
      </c>
      <c r="K101" s="63" t="s">
        <v>143</v>
      </c>
      <c r="L101" s="70">
        <v>3.72645</v>
      </c>
      <c r="M101" s="52"/>
      <c r="N101" s="69"/>
    </row>
    <row r="102" spans="2:14" ht="30">
      <c r="B102" s="52">
        <v>9</v>
      </c>
      <c r="C102" s="64" t="s">
        <v>120</v>
      </c>
      <c r="D102" s="52">
        <v>1</v>
      </c>
      <c r="E102" s="54" t="s">
        <v>144</v>
      </c>
      <c r="F102" s="52" t="s">
        <v>122</v>
      </c>
      <c r="G102" s="56">
        <v>2.98</v>
      </c>
      <c r="H102" s="55">
        <f t="shared" si="2"/>
        <v>2.7714</v>
      </c>
      <c r="I102" s="67">
        <f t="shared" si="1"/>
        <v>1574.65909090909</v>
      </c>
      <c r="J102" s="63" t="s">
        <v>145</v>
      </c>
      <c r="K102" s="63" t="s">
        <v>146</v>
      </c>
      <c r="L102" s="70">
        <v>3.72645</v>
      </c>
      <c r="M102" s="52"/>
      <c r="N102" s="69"/>
    </row>
    <row r="103" spans="2:14" ht="30">
      <c r="B103" s="52">
        <v>10</v>
      </c>
      <c r="C103" s="64" t="s">
        <v>120</v>
      </c>
      <c r="D103" s="52">
        <v>1</v>
      </c>
      <c r="E103" s="54" t="s">
        <v>147</v>
      </c>
      <c r="F103" s="52" t="s">
        <v>122</v>
      </c>
      <c r="G103" s="56">
        <v>2.98</v>
      </c>
      <c r="H103" s="55">
        <f t="shared" si="2"/>
        <v>2.7714</v>
      </c>
      <c r="I103" s="67">
        <f t="shared" si="1"/>
        <v>1574.65909090909</v>
      </c>
      <c r="J103" s="63" t="s">
        <v>148</v>
      </c>
      <c r="K103" s="63" t="s">
        <v>149</v>
      </c>
      <c r="L103" s="70">
        <v>3.72645</v>
      </c>
      <c r="M103" s="52"/>
      <c r="N103" s="69"/>
    </row>
    <row r="104" spans="2:14" ht="30">
      <c r="B104" s="52">
        <v>11</v>
      </c>
      <c r="C104" s="64" t="s">
        <v>120</v>
      </c>
      <c r="D104" s="52">
        <v>1</v>
      </c>
      <c r="E104" s="54" t="s">
        <v>150</v>
      </c>
      <c r="F104" s="52" t="s">
        <v>122</v>
      </c>
      <c r="G104" s="56">
        <v>2.98</v>
      </c>
      <c r="H104" s="55">
        <f t="shared" si="2"/>
        <v>2.7714</v>
      </c>
      <c r="I104" s="67">
        <f t="shared" si="1"/>
        <v>1574.65909090909</v>
      </c>
      <c r="J104" s="63" t="s">
        <v>151</v>
      </c>
      <c r="K104" s="63" t="s">
        <v>152</v>
      </c>
      <c r="L104" s="70">
        <v>3.72645</v>
      </c>
      <c r="M104" s="52"/>
      <c r="N104" s="69"/>
    </row>
    <row r="105" spans="2:14" ht="30">
      <c r="B105" s="52">
        <v>12</v>
      </c>
      <c r="C105" s="64" t="s">
        <v>120</v>
      </c>
      <c r="D105" s="52">
        <v>1</v>
      </c>
      <c r="E105" s="54" t="s">
        <v>153</v>
      </c>
      <c r="F105" s="52" t="s">
        <v>122</v>
      </c>
      <c r="G105" s="56">
        <v>2.98</v>
      </c>
      <c r="H105" s="55">
        <f t="shared" si="2"/>
        <v>2.7714</v>
      </c>
      <c r="I105" s="67">
        <f t="shared" si="1"/>
        <v>1574.65909090909</v>
      </c>
      <c r="J105" s="63" t="s">
        <v>154</v>
      </c>
      <c r="K105" s="63" t="s">
        <v>155</v>
      </c>
      <c r="L105" s="70">
        <v>3.72645</v>
      </c>
      <c r="M105" s="52"/>
      <c r="N105" s="69"/>
    </row>
    <row r="106" spans="2:13" ht="15">
      <c r="B106" s="59">
        <v>3</v>
      </c>
      <c r="C106" s="59" t="s">
        <v>120</v>
      </c>
      <c r="D106" s="60"/>
      <c r="E106" s="52" t="s">
        <v>156</v>
      </c>
      <c r="F106" s="52" t="s">
        <v>122</v>
      </c>
      <c r="G106" s="56">
        <v>2.98</v>
      </c>
      <c r="H106" s="55">
        <f aca="true" t="shared" si="3" ref="H106:H134">G106*0.93</f>
        <v>2.7714</v>
      </c>
      <c r="I106" s="67">
        <f aca="true" t="shared" si="4" ref="I106:I134">H106*100000/176</f>
        <v>1574.65909090909</v>
      </c>
      <c r="J106" s="60"/>
      <c r="K106" s="60"/>
      <c r="L106" s="70">
        <v>3.72645</v>
      </c>
      <c r="M106" s="52"/>
    </row>
    <row r="107" spans="2:13" ht="28.5">
      <c r="B107" s="59">
        <v>9</v>
      </c>
      <c r="C107" s="59" t="s">
        <v>120</v>
      </c>
      <c r="D107" s="66"/>
      <c r="E107" s="52" t="s">
        <v>157</v>
      </c>
      <c r="F107" s="52" t="s">
        <v>122</v>
      </c>
      <c r="G107" s="56">
        <v>2.98</v>
      </c>
      <c r="H107" s="55">
        <f t="shared" si="3"/>
        <v>2.7714</v>
      </c>
      <c r="I107" s="67">
        <f t="shared" si="4"/>
        <v>1574.65909090909</v>
      </c>
      <c r="J107" s="60"/>
      <c r="K107" s="60"/>
      <c r="L107" s="70">
        <v>3.72645</v>
      </c>
      <c r="M107" s="52"/>
    </row>
    <row r="108" spans="2:13" ht="28.5">
      <c r="B108" s="59">
        <v>13</v>
      </c>
      <c r="C108" s="59" t="s">
        <v>120</v>
      </c>
      <c r="D108" s="60"/>
      <c r="E108" s="52" t="s">
        <v>158</v>
      </c>
      <c r="F108" s="52" t="s">
        <v>122</v>
      </c>
      <c r="G108" s="56">
        <v>2.98</v>
      </c>
      <c r="H108" s="55">
        <f t="shared" si="3"/>
        <v>2.7714</v>
      </c>
      <c r="I108" s="67">
        <f t="shared" si="4"/>
        <v>1574.65909090909</v>
      </c>
      <c r="J108" s="60"/>
      <c r="K108" s="60"/>
      <c r="L108" s="70">
        <v>3.72645</v>
      </c>
      <c r="M108" s="52"/>
    </row>
    <row r="109" spans="2:13" ht="42.75">
      <c r="B109" s="59">
        <v>14</v>
      </c>
      <c r="C109" s="59" t="s">
        <v>120</v>
      </c>
      <c r="D109" s="60"/>
      <c r="E109" s="52" t="s">
        <v>159</v>
      </c>
      <c r="F109" s="52" t="s">
        <v>122</v>
      </c>
      <c r="G109" s="56">
        <v>2.98</v>
      </c>
      <c r="H109" s="55">
        <f t="shared" si="3"/>
        <v>2.7714</v>
      </c>
      <c r="I109" s="67">
        <f t="shared" si="4"/>
        <v>1574.65909090909</v>
      </c>
      <c r="J109" s="60"/>
      <c r="K109" s="60"/>
      <c r="L109" s="70">
        <v>3.72645</v>
      </c>
      <c r="M109" s="52"/>
    </row>
    <row r="110" spans="2:13" ht="15">
      <c r="B110" s="59">
        <v>20</v>
      </c>
      <c r="C110" s="59" t="s">
        <v>120</v>
      </c>
      <c r="D110" s="60"/>
      <c r="E110" s="52" t="s">
        <v>160</v>
      </c>
      <c r="F110" s="52" t="s">
        <v>122</v>
      </c>
      <c r="G110" s="56">
        <v>2.98</v>
      </c>
      <c r="H110" s="55">
        <f t="shared" si="3"/>
        <v>2.7714</v>
      </c>
      <c r="I110" s="67">
        <f t="shared" si="4"/>
        <v>1574.65909090909</v>
      </c>
      <c r="J110" s="60"/>
      <c r="K110" s="60"/>
      <c r="L110" s="70">
        <v>3.72645</v>
      </c>
      <c r="M110" s="52"/>
    </row>
    <row r="111" spans="2:13" ht="28.5">
      <c r="B111" s="59">
        <v>22</v>
      </c>
      <c r="C111" s="59" t="s">
        <v>120</v>
      </c>
      <c r="D111" s="60"/>
      <c r="E111" s="52" t="s">
        <v>161</v>
      </c>
      <c r="F111" s="52" t="s">
        <v>122</v>
      </c>
      <c r="G111" s="56">
        <v>2.98</v>
      </c>
      <c r="H111" s="55">
        <f t="shared" si="3"/>
        <v>2.7714</v>
      </c>
      <c r="I111" s="67">
        <f t="shared" si="4"/>
        <v>1574.65909090909</v>
      </c>
      <c r="J111" s="60"/>
      <c r="K111" s="60"/>
      <c r="L111" s="70">
        <v>3.72645</v>
      </c>
      <c r="M111" s="52"/>
    </row>
    <row r="112" spans="2:13" ht="28.5">
      <c r="B112" s="59">
        <v>23</v>
      </c>
      <c r="C112" s="59" t="s">
        <v>120</v>
      </c>
      <c r="D112" s="60"/>
      <c r="E112" s="52" t="s">
        <v>162</v>
      </c>
      <c r="F112" s="52" t="s">
        <v>122</v>
      </c>
      <c r="G112" s="56">
        <v>2.98</v>
      </c>
      <c r="H112" s="55">
        <f t="shared" si="3"/>
        <v>2.7714</v>
      </c>
      <c r="I112" s="67">
        <f t="shared" si="4"/>
        <v>1574.65909090909</v>
      </c>
      <c r="J112" s="60"/>
      <c r="K112" s="60"/>
      <c r="L112" s="70">
        <v>3.72645</v>
      </c>
      <c r="M112" s="52"/>
    </row>
    <row r="113" spans="2:13" ht="28.5">
      <c r="B113" s="59">
        <v>24</v>
      </c>
      <c r="C113" s="59" t="s">
        <v>120</v>
      </c>
      <c r="D113" s="60"/>
      <c r="E113" s="52" t="s">
        <v>163</v>
      </c>
      <c r="F113" s="52" t="s">
        <v>122</v>
      </c>
      <c r="G113" s="56">
        <v>2.98</v>
      </c>
      <c r="H113" s="55">
        <f t="shared" si="3"/>
        <v>2.7714</v>
      </c>
      <c r="I113" s="67">
        <f t="shared" si="4"/>
        <v>1574.65909090909</v>
      </c>
      <c r="J113" s="60"/>
      <c r="K113" s="60"/>
      <c r="L113" s="70">
        <v>3.72645</v>
      </c>
      <c r="M113" s="52"/>
    </row>
    <row r="114" spans="2:13" ht="28.5">
      <c r="B114" s="59"/>
      <c r="C114" s="63" t="s">
        <v>120</v>
      </c>
      <c r="D114" s="60"/>
      <c r="E114" s="52" t="s">
        <v>164</v>
      </c>
      <c r="F114" s="52" t="s">
        <v>122</v>
      </c>
      <c r="G114" s="56">
        <v>2.98</v>
      </c>
      <c r="H114" s="55">
        <f t="shared" si="3"/>
        <v>2.7714</v>
      </c>
      <c r="I114" s="67">
        <f t="shared" si="4"/>
        <v>1574.65909090909</v>
      </c>
      <c r="J114" s="60"/>
      <c r="K114" s="60"/>
      <c r="L114" s="70">
        <v>3.72645</v>
      </c>
      <c r="M114" s="52"/>
    </row>
    <row r="115" spans="2:13" ht="28.5">
      <c r="B115" s="59">
        <v>5</v>
      </c>
      <c r="C115" s="59" t="s">
        <v>120</v>
      </c>
      <c r="D115" s="60"/>
      <c r="E115" s="52" t="s">
        <v>165</v>
      </c>
      <c r="F115" s="52" t="s">
        <v>122</v>
      </c>
      <c r="G115" s="56">
        <v>2.98</v>
      </c>
      <c r="H115" s="55">
        <f t="shared" si="3"/>
        <v>2.7714</v>
      </c>
      <c r="I115" s="67">
        <f t="shared" si="4"/>
        <v>1574.65909090909</v>
      </c>
      <c r="J115" s="60"/>
      <c r="K115" s="60"/>
      <c r="L115" s="70">
        <v>3.72645</v>
      </c>
      <c r="M115" s="52"/>
    </row>
    <row r="116" spans="2:13" ht="42.75">
      <c r="B116" s="59">
        <v>8</v>
      </c>
      <c r="C116" s="59" t="s">
        <v>120</v>
      </c>
      <c r="D116" s="60"/>
      <c r="E116" s="52" t="s">
        <v>166</v>
      </c>
      <c r="F116" s="52" t="s">
        <v>122</v>
      </c>
      <c r="G116" s="56">
        <v>2.98</v>
      </c>
      <c r="H116" s="55">
        <f t="shared" si="3"/>
        <v>2.7714</v>
      </c>
      <c r="I116" s="67">
        <f t="shared" si="4"/>
        <v>1574.65909090909</v>
      </c>
      <c r="J116" s="60"/>
      <c r="K116" s="60"/>
      <c r="L116" s="70">
        <v>3.72645</v>
      </c>
      <c r="M116" s="52"/>
    </row>
    <row r="117" spans="2:13" ht="28.5">
      <c r="B117" s="59">
        <v>22</v>
      </c>
      <c r="C117" s="59" t="s">
        <v>120</v>
      </c>
      <c r="D117" s="60"/>
      <c r="E117" s="52" t="s">
        <v>167</v>
      </c>
      <c r="F117" s="52" t="s">
        <v>122</v>
      </c>
      <c r="G117" s="56">
        <v>2.98</v>
      </c>
      <c r="H117" s="55">
        <f t="shared" si="3"/>
        <v>2.7714</v>
      </c>
      <c r="I117" s="67">
        <f t="shared" si="4"/>
        <v>1574.65909090909</v>
      </c>
      <c r="J117" s="60"/>
      <c r="K117" s="60"/>
      <c r="L117" s="70">
        <v>3.72645</v>
      </c>
      <c r="M117" s="52"/>
    </row>
    <row r="118" spans="2:13" ht="28.5">
      <c r="B118" s="59">
        <v>28</v>
      </c>
      <c r="C118" s="59" t="s">
        <v>120</v>
      </c>
      <c r="D118" s="60"/>
      <c r="E118" s="52" t="s">
        <v>168</v>
      </c>
      <c r="F118" s="52" t="s">
        <v>122</v>
      </c>
      <c r="G118" s="56">
        <v>2.98</v>
      </c>
      <c r="H118" s="55">
        <f t="shared" si="3"/>
        <v>2.7714</v>
      </c>
      <c r="I118" s="67">
        <f t="shared" si="4"/>
        <v>1574.65909090909</v>
      </c>
      <c r="J118" s="60"/>
      <c r="K118" s="60"/>
      <c r="L118" s="70">
        <v>3.72645</v>
      </c>
      <c r="M118" s="52"/>
    </row>
    <row r="119" spans="2:13" ht="15">
      <c r="B119" s="59">
        <v>30</v>
      </c>
      <c r="C119" s="59" t="s">
        <v>120</v>
      </c>
      <c r="D119" s="60"/>
      <c r="E119" s="52" t="s">
        <v>169</v>
      </c>
      <c r="F119" s="52" t="s">
        <v>122</v>
      </c>
      <c r="G119" s="56">
        <v>2.98</v>
      </c>
      <c r="H119" s="55">
        <f t="shared" si="3"/>
        <v>2.7714</v>
      </c>
      <c r="I119" s="67">
        <f t="shared" si="4"/>
        <v>1574.65909090909</v>
      </c>
      <c r="J119" s="60"/>
      <c r="K119" s="60"/>
      <c r="L119" s="70">
        <v>3.72645</v>
      </c>
      <c r="M119" s="52"/>
    </row>
    <row r="120" spans="2:13" ht="28.5">
      <c r="B120" s="59">
        <v>35</v>
      </c>
      <c r="C120" s="59" t="s">
        <v>120</v>
      </c>
      <c r="D120" s="60"/>
      <c r="E120" s="52" t="s">
        <v>170</v>
      </c>
      <c r="F120" s="52" t="s">
        <v>122</v>
      </c>
      <c r="G120" s="56">
        <v>2.98</v>
      </c>
      <c r="H120" s="55">
        <f t="shared" si="3"/>
        <v>2.7714</v>
      </c>
      <c r="I120" s="67">
        <f t="shared" si="4"/>
        <v>1574.65909090909</v>
      </c>
      <c r="J120" s="60"/>
      <c r="K120" s="60"/>
      <c r="L120" s="70">
        <v>3.72645</v>
      </c>
      <c r="M120" s="52"/>
    </row>
    <row r="121" spans="2:13" ht="28.5">
      <c r="B121" s="59">
        <v>36</v>
      </c>
      <c r="C121" s="59" t="s">
        <v>120</v>
      </c>
      <c r="D121" s="60"/>
      <c r="E121" s="52" t="s">
        <v>171</v>
      </c>
      <c r="F121" s="52" t="s">
        <v>122</v>
      </c>
      <c r="G121" s="56">
        <v>2.98</v>
      </c>
      <c r="H121" s="55">
        <f t="shared" si="3"/>
        <v>2.7714</v>
      </c>
      <c r="I121" s="67">
        <f t="shared" si="4"/>
        <v>1574.65909090909</v>
      </c>
      <c r="J121" s="60"/>
      <c r="K121" s="60"/>
      <c r="L121" s="70">
        <v>3.72645</v>
      </c>
      <c r="M121" s="52"/>
    </row>
    <row r="122" spans="2:13" ht="15">
      <c r="B122" s="59">
        <v>41</v>
      </c>
      <c r="C122" s="59" t="s">
        <v>120</v>
      </c>
      <c r="D122" s="60"/>
      <c r="E122" s="52"/>
      <c r="F122" s="52" t="s">
        <v>122</v>
      </c>
      <c r="G122" s="56">
        <v>2.98</v>
      </c>
      <c r="H122" s="55">
        <f t="shared" si="3"/>
        <v>2.7714</v>
      </c>
      <c r="I122" s="67">
        <f t="shared" si="4"/>
        <v>1574.65909090909</v>
      </c>
      <c r="J122" s="60"/>
      <c r="K122" s="60"/>
      <c r="L122" s="70">
        <v>3.72645</v>
      </c>
      <c r="M122" s="52"/>
    </row>
    <row r="123" spans="2:13" ht="28.5">
      <c r="B123" s="59">
        <v>42</v>
      </c>
      <c r="C123" s="59" t="s">
        <v>120</v>
      </c>
      <c r="D123" s="60"/>
      <c r="E123" s="52" t="s">
        <v>172</v>
      </c>
      <c r="F123" s="52" t="s">
        <v>122</v>
      </c>
      <c r="G123" s="56">
        <v>2.98</v>
      </c>
      <c r="H123" s="55">
        <f t="shared" si="3"/>
        <v>2.7714</v>
      </c>
      <c r="I123" s="67">
        <f t="shared" si="4"/>
        <v>1574.65909090909</v>
      </c>
      <c r="J123" s="60"/>
      <c r="K123" s="60"/>
      <c r="L123" s="70">
        <v>3.72645</v>
      </c>
      <c r="M123" s="52"/>
    </row>
    <row r="124" spans="2:13" ht="28.5">
      <c r="B124" s="59">
        <v>43</v>
      </c>
      <c r="C124" s="59" t="s">
        <v>120</v>
      </c>
      <c r="D124" s="60"/>
      <c r="E124" s="52" t="s">
        <v>173</v>
      </c>
      <c r="F124" s="52" t="s">
        <v>122</v>
      </c>
      <c r="G124" s="56">
        <v>2.98</v>
      </c>
      <c r="H124" s="55">
        <f t="shared" si="3"/>
        <v>2.7714</v>
      </c>
      <c r="I124" s="67">
        <f t="shared" si="4"/>
        <v>1574.65909090909</v>
      </c>
      <c r="J124" s="60"/>
      <c r="K124" s="60"/>
      <c r="L124" s="70">
        <v>3.72645</v>
      </c>
      <c r="M124" s="52"/>
    </row>
    <row r="125" spans="2:13" ht="15">
      <c r="B125" s="59">
        <v>44</v>
      </c>
      <c r="C125" s="59" t="s">
        <v>120</v>
      </c>
      <c r="D125" s="60"/>
      <c r="E125" s="52" t="s">
        <v>174</v>
      </c>
      <c r="F125" s="52" t="s">
        <v>122</v>
      </c>
      <c r="G125" s="56">
        <v>2.98</v>
      </c>
      <c r="H125" s="55">
        <f t="shared" si="3"/>
        <v>2.7714</v>
      </c>
      <c r="I125" s="67">
        <f t="shared" si="4"/>
        <v>1574.65909090909</v>
      </c>
      <c r="J125" s="60"/>
      <c r="K125" s="60"/>
      <c r="L125" s="70">
        <v>3.72645</v>
      </c>
      <c r="M125" s="52"/>
    </row>
    <row r="126" spans="2:13" ht="28.5">
      <c r="B126" s="59">
        <v>45</v>
      </c>
      <c r="C126" s="59" t="s">
        <v>120</v>
      </c>
      <c r="D126" s="60"/>
      <c r="E126" s="52" t="s">
        <v>175</v>
      </c>
      <c r="F126" s="52" t="s">
        <v>122</v>
      </c>
      <c r="G126" s="56">
        <v>2.98</v>
      </c>
      <c r="H126" s="55">
        <f t="shared" si="3"/>
        <v>2.7714</v>
      </c>
      <c r="I126" s="67">
        <f t="shared" si="4"/>
        <v>1574.65909090909</v>
      </c>
      <c r="J126" s="60"/>
      <c r="K126" s="60"/>
      <c r="L126" s="70">
        <v>3.72645</v>
      </c>
      <c r="M126" s="52"/>
    </row>
    <row r="127" spans="2:13" ht="15">
      <c r="B127" s="61">
        <v>9</v>
      </c>
      <c r="C127" s="61" t="s">
        <v>120</v>
      </c>
      <c r="D127" s="60"/>
      <c r="E127" s="52" t="s">
        <v>176</v>
      </c>
      <c r="F127" s="52" t="s">
        <v>122</v>
      </c>
      <c r="G127" s="56">
        <v>2.98</v>
      </c>
      <c r="H127" s="55">
        <f t="shared" si="3"/>
        <v>2.7714</v>
      </c>
      <c r="I127" s="67">
        <f t="shared" si="4"/>
        <v>1574.65909090909</v>
      </c>
      <c r="J127" s="60"/>
      <c r="K127" s="60"/>
      <c r="L127" s="70">
        <v>3.72645</v>
      </c>
      <c r="M127" s="52"/>
    </row>
    <row r="128" spans="2:13" ht="15">
      <c r="B128" s="61">
        <v>11</v>
      </c>
      <c r="C128" s="61" t="s">
        <v>120</v>
      </c>
      <c r="D128" s="60"/>
      <c r="E128" s="52"/>
      <c r="F128" s="52" t="s">
        <v>122</v>
      </c>
      <c r="G128" s="56">
        <v>2.98</v>
      </c>
      <c r="H128" s="55">
        <f t="shared" si="3"/>
        <v>2.7714</v>
      </c>
      <c r="I128" s="67">
        <f t="shared" si="4"/>
        <v>1574.65909090909</v>
      </c>
      <c r="J128" s="60"/>
      <c r="K128" s="60"/>
      <c r="L128" s="70">
        <v>3.72645</v>
      </c>
      <c r="M128" s="52"/>
    </row>
    <row r="129" spans="2:13" ht="15">
      <c r="B129" s="59">
        <v>17</v>
      </c>
      <c r="C129" s="59" t="s">
        <v>177</v>
      </c>
      <c r="D129" s="60"/>
      <c r="E129" s="52" t="s">
        <v>178</v>
      </c>
      <c r="F129" s="52" t="s">
        <v>122</v>
      </c>
      <c r="G129" s="56">
        <v>2.98</v>
      </c>
      <c r="H129" s="55">
        <f t="shared" si="3"/>
        <v>2.7714</v>
      </c>
      <c r="I129" s="67">
        <f t="shared" si="4"/>
        <v>1574.65909090909</v>
      </c>
      <c r="J129" s="60"/>
      <c r="K129" s="60"/>
      <c r="L129" s="70">
        <v>3.72645</v>
      </c>
      <c r="M129" s="52"/>
    </row>
    <row r="130" spans="2:13" ht="28.5">
      <c r="B130" s="59">
        <v>7</v>
      </c>
      <c r="C130" s="59" t="s">
        <v>177</v>
      </c>
      <c r="D130" s="60"/>
      <c r="E130" s="52" t="s">
        <v>179</v>
      </c>
      <c r="F130" s="52" t="s">
        <v>122</v>
      </c>
      <c r="G130" s="56">
        <v>2.98</v>
      </c>
      <c r="H130" s="55">
        <f t="shared" si="3"/>
        <v>2.7714</v>
      </c>
      <c r="I130" s="67">
        <f t="shared" si="4"/>
        <v>1574.65909090909</v>
      </c>
      <c r="J130" s="60"/>
      <c r="K130" s="60"/>
      <c r="L130" s="70">
        <v>3.72645</v>
      </c>
      <c r="M130" s="52"/>
    </row>
    <row r="131" spans="2:13" ht="15">
      <c r="B131" s="59">
        <v>55</v>
      </c>
      <c r="C131" s="59" t="s">
        <v>180</v>
      </c>
      <c r="D131" s="60"/>
      <c r="E131" s="52" t="s">
        <v>181</v>
      </c>
      <c r="F131" s="52" t="s">
        <v>122</v>
      </c>
      <c r="G131" s="56">
        <v>2.98</v>
      </c>
      <c r="H131" s="55">
        <f t="shared" si="3"/>
        <v>2.7714</v>
      </c>
      <c r="I131" s="67">
        <f t="shared" si="4"/>
        <v>1574.65909090909</v>
      </c>
      <c r="J131" s="60"/>
      <c r="K131" s="60"/>
      <c r="L131" s="70">
        <v>3.72645</v>
      </c>
      <c r="M131" s="52"/>
    </row>
    <row r="132" spans="2:13" ht="15">
      <c r="B132" s="59">
        <v>54</v>
      </c>
      <c r="C132" s="59" t="s">
        <v>182</v>
      </c>
      <c r="D132" s="60"/>
      <c r="E132" s="52" t="s">
        <v>183</v>
      </c>
      <c r="F132" s="52" t="s">
        <v>122</v>
      </c>
      <c r="G132" s="56">
        <v>2.98</v>
      </c>
      <c r="H132" s="55">
        <f t="shared" si="3"/>
        <v>2.7714</v>
      </c>
      <c r="I132" s="67">
        <f t="shared" si="4"/>
        <v>1574.65909090909</v>
      </c>
      <c r="J132" s="60"/>
      <c r="K132" s="60"/>
      <c r="L132" s="70">
        <v>3.72645</v>
      </c>
      <c r="M132" s="52"/>
    </row>
    <row r="133" spans="2:14" ht="30">
      <c r="B133" s="52">
        <v>13</v>
      </c>
      <c r="C133" s="64" t="s">
        <v>184</v>
      </c>
      <c r="D133" s="52">
        <v>1</v>
      </c>
      <c r="E133" s="65" t="s">
        <v>185</v>
      </c>
      <c r="F133" s="52">
        <v>0.9</v>
      </c>
      <c r="G133" s="56">
        <v>1.1</v>
      </c>
      <c r="H133" s="55">
        <f t="shared" si="3"/>
        <v>1.023</v>
      </c>
      <c r="I133" s="67">
        <f t="shared" si="4"/>
        <v>581.25</v>
      </c>
      <c r="J133" s="63" t="s">
        <v>186</v>
      </c>
      <c r="K133" s="63" t="s">
        <v>187</v>
      </c>
      <c r="L133" s="52">
        <v>0.9</v>
      </c>
      <c r="M133" s="52"/>
      <c r="N133" s="69"/>
    </row>
    <row r="134" spans="2:14" ht="30">
      <c r="B134" s="52">
        <v>14</v>
      </c>
      <c r="C134" s="64" t="s">
        <v>184</v>
      </c>
      <c r="D134" s="52">
        <v>1</v>
      </c>
      <c r="E134" s="65" t="s">
        <v>188</v>
      </c>
      <c r="F134" s="52">
        <v>0.9</v>
      </c>
      <c r="G134" s="56">
        <v>1.1</v>
      </c>
      <c r="H134" s="55">
        <f t="shared" si="3"/>
        <v>1.023</v>
      </c>
      <c r="I134" s="67">
        <f t="shared" si="4"/>
        <v>581.25</v>
      </c>
      <c r="J134" s="63" t="s">
        <v>186</v>
      </c>
      <c r="K134" s="63" t="s">
        <v>189</v>
      </c>
      <c r="L134" s="52">
        <v>0.9</v>
      </c>
      <c r="M134" s="52"/>
      <c r="N134" s="69"/>
    </row>
    <row r="135" spans="2:14" ht="30">
      <c r="B135" s="52">
        <v>15</v>
      </c>
      <c r="C135" s="64" t="s">
        <v>184</v>
      </c>
      <c r="D135" s="52">
        <v>1</v>
      </c>
      <c r="E135" s="65" t="s">
        <v>190</v>
      </c>
      <c r="F135" s="55">
        <v>0.9</v>
      </c>
      <c r="G135" s="56">
        <v>1.1</v>
      </c>
      <c r="H135" s="55">
        <f aca="true" t="shared" si="5" ref="H135:H140">G135*0.93</f>
        <v>1.023</v>
      </c>
      <c r="I135" s="67">
        <f aca="true" t="shared" si="6" ref="I135:I140">H135*100000/176</f>
        <v>581.25</v>
      </c>
      <c r="J135" s="63" t="s">
        <v>142</v>
      </c>
      <c r="K135" s="63" t="s">
        <v>191</v>
      </c>
      <c r="L135" s="55">
        <v>0.9</v>
      </c>
      <c r="M135" s="52"/>
      <c r="N135" s="69"/>
    </row>
    <row r="136" spans="2:14" ht="30">
      <c r="B136" s="52">
        <v>16</v>
      </c>
      <c r="C136" s="64" t="s">
        <v>184</v>
      </c>
      <c r="D136" s="52">
        <v>1</v>
      </c>
      <c r="E136" s="65" t="s">
        <v>192</v>
      </c>
      <c r="F136" s="55">
        <v>0.9</v>
      </c>
      <c r="G136" s="56">
        <v>1.1</v>
      </c>
      <c r="H136" s="55">
        <f t="shared" si="5"/>
        <v>1.023</v>
      </c>
      <c r="I136" s="67">
        <f t="shared" si="6"/>
        <v>581.25</v>
      </c>
      <c r="J136" s="63" t="s">
        <v>193</v>
      </c>
      <c r="K136" s="63" t="s">
        <v>194</v>
      </c>
      <c r="L136" s="55">
        <v>0.9</v>
      </c>
      <c r="M136" s="52"/>
      <c r="N136" s="69"/>
    </row>
    <row r="137" spans="2:14" ht="30">
      <c r="B137" s="52">
        <v>17</v>
      </c>
      <c r="C137" s="64" t="s">
        <v>184</v>
      </c>
      <c r="D137" s="52">
        <v>1</v>
      </c>
      <c r="E137" s="65" t="s">
        <v>195</v>
      </c>
      <c r="F137" s="55">
        <v>0.9</v>
      </c>
      <c r="G137" s="56">
        <v>1.1</v>
      </c>
      <c r="H137" s="55">
        <f t="shared" si="5"/>
        <v>1.023</v>
      </c>
      <c r="I137" s="67">
        <f t="shared" si="6"/>
        <v>581.25</v>
      </c>
      <c r="J137" s="63" t="s">
        <v>196</v>
      </c>
      <c r="K137" s="63" t="s">
        <v>197</v>
      </c>
      <c r="L137" s="55">
        <v>0.9</v>
      </c>
      <c r="M137" s="52"/>
      <c r="N137" s="69"/>
    </row>
    <row r="138" spans="2:14" ht="30">
      <c r="B138" s="52">
        <v>18</v>
      </c>
      <c r="C138" s="64" t="s">
        <v>184</v>
      </c>
      <c r="D138" s="52">
        <v>1</v>
      </c>
      <c r="E138" s="65" t="s">
        <v>198</v>
      </c>
      <c r="F138" s="55">
        <v>0.9</v>
      </c>
      <c r="G138" s="56">
        <v>1.1</v>
      </c>
      <c r="H138" s="55">
        <f t="shared" si="5"/>
        <v>1.023</v>
      </c>
      <c r="I138" s="67">
        <f t="shared" si="6"/>
        <v>581.25</v>
      </c>
      <c r="J138" s="63" t="s">
        <v>199</v>
      </c>
      <c r="K138" s="63" t="s">
        <v>200</v>
      </c>
      <c r="L138" s="55">
        <v>0.9</v>
      </c>
      <c r="M138" s="52"/>
      <c r="N138" s="69"/>
    </row>
    <row r="139" spans="2:14" ht="30">
      <c r="B139" s="52">
        <v>19</v>
      </c>
      <c r="C139" s="64" t="s">
        <v>184</v>
      </c>
      <c r="D139" s="52">
        <v>1</v>
      </c>
      <c r="E139" s="54" t="s">
        <v>201</v>
      </c>
      <c r="F139" s="55">
        <v>0.9</v>
      </c>
      <c r="G139" s="56">
        <v>1.1</v>
      </c>
      <c r="H139" s="55">
        <f t="shared" si="5"/>
        <v>1.023</v>
      </c>
      <c r="I139" s="67">
        <f t="shared" si="6"/>
        <v>581.25</v>
      </c>
      <c r="J139" s="63" t="s">
        <v>202</v>
      </c>
      <c r="K139" s="63" t="s">
        <v>203</v>
      </c>
      <c r="L139" s="55">
        <v>0.9</v>
      </c>
      <c r="M139" s="52"/>
      <c r="N139" s="69"/>
    </row>
    <row r="140" spans="2:13" ht="15">
      <c r="B140" s="59">
        <v>18</v>
      </c>
      <c r="C140" s="59" t="s">
        <v>204</v>
      </c>
      <c r="D140" s="60"/>
      <c r="E140" s="52" t="s">
        <v>205</v>
      </c>
      <c r="F140" s="55">
        <v>0.9</v>
      </c>
      <c r="G140" s="56">
        <v>1.1</v>
      </c>
      <c r="H140" s="55">
        <f t="shared" si="5"/>
        <v>1.023</v>
      </c>
      <c r="I140" s="67">
        <f t="shared" si="6"/>
        <v>581.25</v>
      </c>
      <c r="J140" s="60"/>
      <c r="K140" s="60"/>
      <c r="L140" s="55">
        <v>0.9</v>
      </c>
      <c r="M140" s="60"/>
    </row>
    <row r="141" spans="2:13" ht="28.5">
      <c r="B141" s="59">
        <v>26</v>
      </c>
      <c r="C141" s="59" t="s">
        <v>204</v>
      </c>
      <c r="D141" s="60"/>
      <c r="E141" s="52" t="s">
        <v>206</v>
      </c>
      <c r="F141" s="60">
        <v>1.56</v>
      </c>
      <c r="G141" s="59">
        <v>1.73</v>
      </c>
      <c r="H141" s="60">
        <v>1.58</v>
      </c>
      <c r="I141" s="59">
        <v>889</v>
      </c>
      <c r="J141" s="60"/>
      <c r="K141" s="60"/>
      <c r="L141" s="60">
        <v>1.56</v>
      </c>
      <c r="M141" s="60"/>
    </row>
    <row r="142" spans="2:13" ht="28.5">
      <c r="B142" s="59">
        <v>9</v>
      </c>
      <c r="C142" s="59" t="s">
        <v>204</v>
      </c>
      <c r="D142" s="60"/>
      <c r="E142" s="52" t="s">
        <v>207</v>
      </c>
      <c r="F142" s="60">
        <v>1.52</v>
      </c>
      <c r="G142" s="59">
        <v>1.73</v>
      </c>
      <c r="H142" s="60">
        <v>1.58</v>
      </c>
      <c r="I142" s="59">
        <v>889</v>
      </c>
      <c r="J142" s="60"/>
      <c r="K142" s="60"/>
      <c r="L142" s="60">
        <v>1.52</v>
      </c>
      <c r="M142" s="60"/>
    </row>
    <row r="143" spans="2:13" ht="28.5">
      <c r="B143" s="59">
        <v>10</v>
      </c>
      <c r="C143" s="59" t="s">
        <v>204</v>
      </c>
      <c r="D143" s="60"/>
      <c r="E143" s="52" t="s">
        <v>208</v>
      </c>
      <c r="F143" s="60"/>
      <c r="G143" s="59">
        <v>0</v>
      </c>
      <c r="H143" s="60"/>
      <c r="I143" s="59">
        <v>0</v>
      </c>
      <c r="J143" s="60"/>
      <c r="K143" s="60"/>
      <c r="L143" s="60"/>
      <c r="M143" s="60"/>
    </row>
    <row r="144" spans="2:13" ht="28.5">
      <c r="B144" s="59">
        <v>11</v>
      </c>
      <c r="C144" s="59" t="s">
        <v>204</v>
      </c>
      <c r="D144" s="60"/>
      <c r="E144" s="52" t="s">
        <v>209</v>
      </c>
      <c r="F144" s="60"/>
      <c r="G144" s="59">
        <v>0</v>
      </c>
      <c r="H144" s="60"/>
      <c r="I144" s="59">
        <v>0</v>
      </c>
      <c r="J144" s="60"/>
      <c r="K144" s="60"/>
      <c r="L144" s="60"/>
      <c r="M144" s="60"/>
    </row>
    <row r="145" spans="2:13" ht="28.5">
      <c r="B145" s="59">
        <v>15</v>
      </c>
      <c r="C145" s="59" t="s">
        <v>204</v>
      </c>
      <c r="D145" s="60"/>
      <c r="E145" s="52" t="s">
        <v>210</v>
      </c>
      <c r="F145" s="60">
        <v>0.19</v>
      </c>
      <c r="G145" s="59">
        <v>0.21</v>
      </c>
      <c r="H145" s="60">
        <v>0.209</v>
      </c>
      <c r="I145" s="59">
        <v>110</v>
      </c>
      <c r="J145" s="60"/>
      <c r="K145" s="60"/>
      <c r="L145" s="60">
        <v>0.19</v>
      </c>
      <c r="M145" s="60"/>
    </row>
    <row r="146" spans="2:13" ht="28.5">
      <c r="B146" s="59">
        <v>16</v>
      </c>
      <c r="C146" s="59" t="s">
        <v>204</v>
      </c>
      <c r="D146" s="60"/>
      <c r="E146" s="52" t="s">
        <v>211</v>
      </c>
      <c r="F146" s="60">
        <v>0.3</v>
      </c>
      <c r="G146" s="59">
        <v>0.7</v>
      </c>
      <c r="H146" s="60">
        <v>0.65</v>
      </c>
      <c r="I146" s="59">
        <v>340</v>
      </c>
      <c r="J146" s="60"/>
      <c r="K146" s="60"/>
      <c r="L146" s="60">
        <v>0.3</v>
      </c>
      <c r="M146" s="60"/>
    </row>
    <row r="147" spans="2:13" ht="28.5">
      <c r="B147" s="59">
        <v>17</v>
      </c>
      <c r="C147" s="59" t="s">
        <v>204</v>
      </c>
      <c r="D147" s="60"/>
      <c r="E147" s="52" t="s">
        <v>212</v>
      </c>
      <c r="F147" s="60">
        <v>1.98</v>
      </c>
      <c r="G147" s="59">
        <v>2.417</v>
      </c>
      <c r="H147" s="60">
        <v>2.4</v>
      </c>
      <c r="I147" s="59">
        <v>1260</v>
      </c>
      <c r="J147" s="60"/>
      <c r="K147" s="60"/>
      <c r="L147" s="60">
        <v>1.98</v>
      </c>
      <c r="M147" s="60"/>
    </row>
    <row r="148" spans="2:13" ht="28.5">
      <c r="B148" s="59">
        <v>23</v>
      </c>
      <c r="C148" s="59" t="s">
        <v>204</v>
      </c>
      <c r="D148" s="60"/>
      <c r="E148" s="52" t="s">
        <v>213</v>
      </c>
      <c r="F148" s="60">
        <v>1.21</v>
      </c>
      <c r="G148" s="59">
        <v>1.3094</v>
      </c>
      <c r="H148" s="60">
        <v>0.621</v>
      </c>
      <c r="I148" s="59">
        <v>690</v>
      </c>
      <c r="J148" s="60"/>
      <c r="K148" s="60"/>
      <c r="L148" s="60">
        <v>1.21</v>
      </c>
      <c r="M148" s="60"/>
    </row>
    <row r="149" spans="2:13" ht="28.5">
      <c r="B149" s="59">
        <v>24</v>
      </c>
      <c r="C149" s="59" t="s">
        <v>204</v>
      </c>
      <c r="D149" s="60"/>
      <c r="E149" s="52" t="s">
        <v>214</v>
      </c>
      <c r="F149" s="60">
        <v>1.23</v>
      </c>
      <c r="G149" s="59">
        <v>1.54</v>
      </c>
      <c r="H149" s="60">
        <v>1.387</v>
      </c>
      <c r="I149" s="59">
        <v>730</v>
      </c>
      <c r="J149" s="60"/>
      <c r="K149" s="60"/>
      <c r="L149" s="60">
        <v>1.23</v>
      </c>
      <c r="M149" s="60"/>
    </row>
    <row r="150" spans="2:13" ht="28.5">
      <c r="B150" s="59">
        <v>25</v>
      </c>
      <c r="C150" s="59" t="s">
        <v>204</v>
      </c>
      <c r="D150" s="60"/>
      <c r="E150" s="52" t="s">
        <v>215</v>
      </c>
      <c r="F150" s="60">
        <v>0.56</v>
      </c>
      <c r="G150" s="59">
        <v>0.9736</v>
      </c>
      <c r="H150" s="60">
        <v>0.95</v>
      </c>
      <c r="I150" s="59">
        <v>500</v>
      </c>
      <c r="J150" s="60"/>
      <c r="K150" s="60"/>
      <c r="L150" s="60">
        <v>0.56</v>
      </c>
      <c r="M150" s="60"/>
    </row>
    <row r="151" spans="2:13" ht="28.5">
      <c r="B151" s="59">
        <v>26</v>
      </c>
      <c r="C151" s="59" t="s">
        <v>204</v>
      </c>
      <c r="D151" s="60"/>
      <c r="E151" s="52" t="s">
        <v>216</v>
      </c>
      <c r="F151" s="60">
        <v>1.56</v>
      </c>
      <c r="G151" s="59">
        <v>1.707</v>
      </c>
      <c r="H151" s="60">
        <v>1.7</v>
      </c>
      <c r="I151" s="59">
        <v>890</v>
      </c>
      <c r="J151" s="60"/>
      <c r="K151" s="60"/>
      <c r="L151" s="60">
        <v>1.56</v>
      </c>
      <c r="M151" s="60"/>
    </row>
    <row r="152" spans="2:13" ht="15">
      <c r="B152" s="59">
        <v>27</v>
      </c>
      <c r="C152" s="59" t="s">
        <v>204</v>
      </c>
      <c r="D152" s="60"/>
      <c r="E152" s="52" t="s">
        <v>217</v>
      </c>
      <c r="F152" s="60">
        <v>0.67</v>
      </c>
      <c r="G152" s="59">
        <v>0.85</v>
      </c>
      <c r="H152" s="60">
        <v>0.83</v>
      </c>
      <c r="I152" s="59">
        <v>435</v>
      </c>
      <c r="J152" s="60"/>
      <c r="K152" s="60"/>
      <c r="L152" s="60">
        <v>0.67</v>
      </c>
      <c r="M152" s="60"/>
    </row>
    <row r="153" spans="2:13" ht="15">
      <c r="B153" s="59">
        <v>29</v>
      </c>
      <c r="C153" s="59" t="s">
        <v>204</v>
      </c>
      <c r="D153" s="60"/>
      <c r="E153" s="52" t="s">
        <v>218</v>
      </c>
      <c r="F153" s="60">
        <v>0.78</v>
      </c>
      <c r="G153" s="59">
        <v>0.844</v>
      </c>
      <c r="H153" s="60">
        <v>83220</v>
      </c>
      <c r="I153" s="59">
        <v>438</v>
      </c>
      <c r="J153" s="60"/>
      <c r="K153" s="60"/>
      <c r="L153" s="60">
        <v>0.78</v>
      </c>
      <c r="M153" s="60"/>
    </row>
    <row r="154" spans="2:13" ht="15">
      <c r="B154" s="59">
        <v>33</v>
      </c>
      <c r="C154" s="59" t="s">
        <v>204</v>
      </c>
      <c r="D154" s="60"/>
      <c r="E154" s="52" t="s">
        <v>219</v>
      </c>
      <c r="F154" s="60">
        <v>1.45</v>
      </c>
      <c r="G154" s="59">
        <v>1.7747</v>
      </c>
      <c r="H154" s="60">
        <v>1.69</v>
      </c>
      <c r="I154" s="59">
        <v>890</v>
      </c>
      <c r="J154" s="60"/>
      <c r="K154" s="60"/>
      <c r="L154" s="60">
        <v>1.45</v>
      </c>
      <c r="M154" s="60"/>
    </row>
    <row r="155" spans="2:13" ht="28.5">
      <c r="B155" s="59">
        <v>34</v>
      </c>
      <c r="C155" s="59" t="s">
        <v>204</v>
      </c>
      <c r="D155" s="60"/>
      <c r="E155" s="52" t="s">
        <v>220</v>
      </c>
      <c r="F155" s="60">
        <v>1.21</v>
      </c>
      <c r="G155" s="59">
        <v>1.3094</v>
      </c>
      <c r="H155" s="60">
        <v>0.621</v>
      </c>
      <c r="I155" s="59">
        <v>690</v>
      </c>
      <c r="J155" s="60"/>
      <c r="K155" s="60"/>
      <c r="L155" s="60">
        <v>1.21</v>
      </c>
      <c r="M155" s="60"/>
    </row>
    <row r="156" spans="2:13" ht="28.5">
      <c r="B156" s="59">
        <v>37</v>
      </c>
      <c r="C156" s="59" t="s">
        <v>204</v>
      </c>
      <c r="D156" s="60"/>
      <c r="E156" s="52" t="s">
        <v>221</v>
      </c>
      <c r="F156" s="60">
        <v>0.78</v>
      </c>
      <c r="G156" s="59">
        <v>0.844</v>
      </c>
      <c r="H156" s="60">
        <v>83220</v>
      </c>
      <c r="I156" s="59">
        <v>438</v>
      </c>
      <c r="J156" s="60"/>
      <c r="K156" s="60"/>
      <c r="L156" s="60">
        <v>0.78</v>
      </c>
      <c r="M156" s="60"/>
    </row>
    <row r="157" spans="2:13" ht="28.5">
      <c r="B157" s="59">
        <v>38</v>
      </c>
      <c r="C157" s="59" t="s">
        <v>204</v>
      </c>
      <c r="D157" s="60"/>
      <c r="E157" s="52" t="s">
        <v>222</v>
      </c>
      <c r="F157" s="60">
        <v>1.21</v>
      </c>
      <c r="G157" s="59">
        <v>1.3094</v>
      </c>
      <c r="H157" s="60">
        <v>0.621</v>
      </c>
      <c r="I157" s="59">
        <v>690</v>
      </c>
      <c r="J157" s="60"/>
      <c r="K157" s="60"/>
      <c r="L157" s="60">
        <v>1.21</v>
      </c>
      <c r="M157" s="60"/>
    </row>
    <row r="158" spans="2:13" ht="28.5">
      <c r="B158" s="59">
        <v>39</v>
      </c>
      <c r="C158" s="59" t="s">
        <v>204</v>
      </c>
      <c r="D158" s="60"/>
      <c r="E158" s="52" t="s">
        <v>223</v>
      </c>
      <c r="F158" s="60">
        <v>1.23</v>
      </c>
      <c r="G158" s="59">
        <v>1.54</v>
      </c>
      <c r="H158" s="60">
        <v>1.387</v>
      </c>
      <c r="I158" s="59">
        <v>730</v>
      </c>
      <c r="J158" s="60"/>
      <c r="K158" s="60"/>
      <c r="L158" s="60">
        <v>1.23</v>
      </c>
      <c r="M158" s="60"/>
    </row>
    <row r="159" spans="2:13" ht="28.5">
      <c r="B159" s="59">
        <v>40</v>
      </c>
      <c r="C159" s="59" t="s">
        <v>204</v>
      </c>
      <c r="D159" s="60"/>
      <c r="E159" s="52" t="s">
        <v>224</v>
      </c>
      <c r="F159" s="60">
        <v>0.56</v>
      </c>
      <c r="G159" s="59">
        <v>0.9736</v>
      </c>
      <c r="H159" s="60">
        <v>0.95</v>
      </c>
      <c r="I159" s="59">
        <v>500</v>
      </c>
      <c r="J159" s="60"/>
      <c r="K159" s="60"/>
      <c r="L159" s="60">
        <v>0.56</v>
      </c>
      <c r="M159" s="60"/>
    </row>
    <row r="160" spans="2:13" ht="28.5">
      <c r="B160" s="59">
        <v>46</v>
      </c>
      <c r="C160" s="59" t="s">
        <v>204</v>
      </c>
      <c r="D160" s="60"/>
      <c r="E160" s="52" t="s">
        <v>225</v>
      </c>
      <c r="F160" s="60">
        <v>1.56</v>
      </c>
      <c r="G160" s="59">
        <v>1.707</v>
      </c>
      <c r="H160" s="60">
        <v>1.7</v>
      </c>
      <c r="I160" s="59">
        <v>890</v>
      </c>
      <c r="J160" s="60"/>
      <c r="K160" s="60"/>
      <c r="L160" s="60">
        <v>1.56</v>
      </c>
      <c r="M160" s="60"/>
    </row>
    <row r="161" spans="2:13" ht="28.5">
      <c r="B161" s="59">
        <v>49</v>
      </c>
      <c r="C161" s="59" t="s">
        <v>204</v>
      </c>
      <c r="D161" s="60"/>
      <c r="E161" s="52" t="s">
        <v>226</v>
      </c>
      <c r="F161" s="60">
        <v>1.21</v>
      </c>
      <c r="G161" s="59">
        <v>1.3094</v>
      </c>
      <c r="H161" s="60">
        <v>0.621</v>
      </c>
      <c r="I161" s="59">
        <v>690</v>
      </c>
      <c r="J161" s="60"/>
      <c r="K161" s="60"/>
      <c r="L161" s="60">
        <v>1.21</v>
      </c>
      <c r="M161" s="60"/>
    </row>
    <row r="162" spans="2:13" ht="15">
      <c r="B162" s="59">
        <v>51</v>
      </c>
      <c r="C162" s="59" t="s">
        <v>204</v>
      </c>
      <c r="D162" s="60"/>
      <c r="E162" s="52" t="s">
        <v>227</v>
      </c>
      <c r="F162" s="60">
        <v>1.23</v>
      </c>
      <c r="G162" s="59">
        <v>1.54</v>
      </c>
      <c r="H162" s="60">
        <v>1.387</v>
      </c>
      <c r="I162" s="59">
        <v>730</v>
      </c>
      <c r="J162" s="60"/>
      <c r="K162" s="60"/>
      <c r="L162" s="60">
        <v>1.23</v>
      </c>
      <c r="M162" s="60"/>
    </row>
    <row r="163" spans="2:13" ht="28.5">
      <c r="B163" s="59">
        <v>52</v>
      </c>
      <c r="C163" s="59" t="s">
        <v>204</v>
      </c>
      <c r="D163" s="60"/>
      <c r="E163" s="52" t="s">
        <v>228</v>
      </c>
      <c r="F163" s="60">
        <v>0.56</v>
      </c>
      <c r="G163" s="59">
        <v>0.9736</v>
      </c>
      <c r="H163" s="60">
        <v>0.95</v>
      </c>
      <c r="I163" s="59">
        <v>500</v>
      </c>
      <c r="J163" s="60"/>
      <c r="K163" s="60"/>
      <c r="L163" s="60">
        <v>0.56</v>
      </c>
      <c r="M163" s="60"/>
    </row>
    <row r="164" spans="2:13" ht="28.5">
      <c r="B164" s="59"/>
      <c r="C164" s="62" t="s">
        <v>204</v>
      </c>
      <c r="D164" s="60"/>
      <c r="E164" s="52" t="s">
        <v>229</v>
      </c>
      <c r="F164" s="60">
        <v>1.56</v>
      </c>
      <c r="G164" s="59">
        <v>1.707</v>
      </c>
      <c r="H164" s="60">
        <v>1.7</v>
      </c>
      <c r="I164" s="59">
        <v>890</v>
      </c>
      <c r="J164" s="60"/>
      <c r="K164" s="60"/>
      <c r="L164" s="60">
        <v>1.56</v>
      </c>
      <c r="M164" s="60"/>
    </row>
    <row r="165" spans="2:13" ht="42.75">
      <c r="B165" s="59"/>
      <c r="C165" s="62" t="s">
        <v>204</v>
      </c>
      <c r="D165" s="60"/>
      <c r="E165" s="52" t="s">
        <v>230</v>
      </c>
      <c r="F165" s="60">
        <v>1.21</v>
      </c>
      <c r="G165" s="59">
        <v>1.3094</v>
      </c>
      <c r="H165" s="60">
        <v>0.621</v>
      </c>
      <c r="I165" s="59">
        <v>690</v>
      </c>
      <c r="J165" s="60"/>
      <c r="K165" s="60"/>
      <c r="L165" s="60">
        <v>1.21</v>
      </c>
      <c r="M165" s="60"/>
    </row>
    <row r="166" spans="2:13" ht="28.5">
      <c r="B166" s="59"/>
      <c r="C166" s="62" t="s">
        <v>204</v>
      </c>
      <c r="D166" s="60"/>
      <c r="E166" s="52" t="s">
        <v>231</v>
      </c>
      <c r="F166" s="71">
        <v>1.47</v>
      </c>
      <c r="G166" s="72" t="s">
        <v>232</v>
      </c>
      <c r="H166" s="73">
        <v>1.1</v>
      </c>
      <c r="I166" s="75">
        <v>650</v>
      </c>
      <c r="J166" s="60"/>
      <c r="K166" s="60"/>
      <c r="L166" s="71">
        <v>1.47</v>
      </c>
      <c r="M166" s="60"/>
    </row>
    <row r="167" spans="2:13" ht="28.5">
      <c r="B167" s="59"/>
      <c r="C167" s="62" t="s">
        <v>204</v>
      </c>
      <c r="D167" s="60"/>
      <c r="E167" s="52" t="s">
        <v>214</v>
      </c>
      <c r="F167" s="71">
        <v>1.51</v>
      </c>
      <c r="G167" s="71">
        <v>1.25</v>
      </c>
      <c r="H167" s="73">
        <v>1.12</v>
      </c>
      <c r="I167" s="75">
        <v>700</v>
      </c>
      <c r="J167" s="60"/>
      <c r="K167" s="60"/>
      <c r="L167" s="71">
        <v>1.51</v>
      </c>
      <c r="M167" s="60"/>
    </row>
    <row r="168" spans="2:13" ht="28.5">
      <c r="B168" s="59"/>
      <c r="C168" s="62" t="s">
        <v>204</v>
      </c>
      <c r="D168" s="60"/>
      <c r="E168" s="52" t="s">
        <v>233</v>
      </c>
      <c r="F168" s="71">
        <v>1.67</v>
      </c>
      <c r="G168" s="72" t="s">
        <v>234</v>
      </c>
      <c r="H168" s="73">
        <v>1.2</v>
      </c>
      <c r="I168" s="75">
        <v>750</v>
      </c>
      <c r="J168" s="60"/>
      <c r="K168" s="60"/>
      <c r="L168" s="71">
        <v>1.67</v>
      </c>
      <c r="M168" s="60"/>
    </row>
    <row r="169" spans="2:13" ht="28.5">
      <c r="B169" s="59"/>
      <c r="C169" s="62" t="s">
        <v>204</v>
      </c>
      <c r="D169" s="60"/>
      <c r="E169" s="52" t="s">
        <v>216</v>
      </c>
      <c r="F169" s="71">
        <v>1.53</v>
      </c>
      <c r="G169" s="72" t="s">
        <v>235</v>
      </c>
      <c r="H169" s="73">
        <v>1.04</v>
      </c>
      <c r="I169" s="75">
        <v>730</v>
      </c>
      <c r="J169" s="60"/>
      <c r="K169" s="60"/>
      <c r="L169" s="71">
        <v>1.53</v>
      </c>
      <c r="M169" s="60"/>
    </row>
    <row r="170" spans="2:13" ht="15.75">
      <c r="B170" s="59"/>
      <c r="C170" s="62" t="s">
        <v>204</v>
      </c>
      <c r="D170" s="60"/>
      <c r="E170" s="52" t="s">
        <v>217</v>
      </c>
      <c r="F170" s="71">
        <v>1.47</v>
      </c>
      <c r="G170" s="72" t="s">
        <v>232</v>
      </c>
      <c r="H170" s="73">
        <v>1.1</v>
      </c>
      <c r="I170" s="75">
        <v>650</v>
      </c>
      <c r="J170" s="60"/>
      <c r="K170" s="60"/>
      <c r="L170" s="71">
        <v>1.47</v>
      </c>
      <c r="M170" s="60"/>
    </row>
    <row r="171" spans="2:13" ht="15.75">
      <c r="B171" s="59"/>
      <c r="C171" s="62" t="s">
        <v>204</v>
      </c>
      <c r="D171" s="60"/>
      <c r="E171" s="52" t="s">
        <v>218</v>
      </c>
      <c r="F171" s="71">
        <v>1.47</v>
      </c>
      <c r="G171" s="72" t="s">
        <v>232</v>
      </c>
      <c r="H171" s="73">
        <v>1.1</v>
      </c>
      <c r="I171" s="75">
        <v>650</v>
      </c>
      <c r="J171" s="60"/>
      <c r="K171" s="60"/>
      <c r="L171" s="71">
        <v>1.47</v>
      </c>
      <c r="M171" s="60"/>
    </row>
    <row r="172" spans="2:13" ht="15.75">
      <c r="B172" s="59"/>
      <c r="C172" s="62" t="s">
        <v>204</v>
      </c>
      <c r="D172" s="60"/>
      <c r="E172" s="52" t="s">
        <v>219</v>
      </c>
      <c r="F172" s="71">
        <v>1.53</v>
      </c>
      <c r="G172" s="72" t="s">
        <v>235</v>
      </c>
      <c r="H172" s="73">
        <v>1.04</v>
      </c>
      <c r="I172" s="75">
        <v>730</v>
      </c>
      <c r="J172" s="60"/>
      <c r="K172" s="60"/>
      <c r="L172" s="71">
        <v>1.53</v>
      </c>
      <c r="M172" s="60"/>
    </row>
    <row r="173" spans="2:13" ht="15">
      <c r="B173" s="61">
        <v>6</v>
      </c>
      <c r="C173" s="61" t="s">
        <v>204</v>
      </c>
      <c r="D173" s="60"/>
      <c r="E173" s="52" t="s">
        <v>236</v>
      </c>
      <c r="F173" s="60">
        <v>1.12</v>
      </c>
      <c r="G173" s="61">
        <v>1.3509</v>
      </c>
      <c r="H173" s="60">
        <v>1.26</v>
      </c>
      <c r="I173" s="61">
        <v>650</v>
      </c>
      <c r="J173" s="60"/>
      <c r="K173" s="60"/>
      <c r="L173" s="60">
        <v>1.12</v>
      </c>
      <c r="M173" s="60"/>
    </row>
    <row r="174" spans="2:13" ht="15">
      <c r="B174" s="61">
        <v>7</v>
      </c>
      <c r="C174" s="61" t="s">
        <v>204</v>
      </c>
      <c r="D174" s="60"/>
      <c r="E174" s="52" t="s">
        <v>237</v>
      </c>
      <c r="F174" s="60">
        <v>1.23</v>
      </c>
      <c r="G174" s="61">
        <v>1.4435</v>
      </c>
      <c r="H174" s="60">
        <v>1.4</v>
      </c>
      <c r="I174" s="61">
        <v>730</v>
      </c>
      <c r="J174" s="60"/>
      <c r="K174" s="60"/>
      <c r="L174" s="60">
        <v>1.23</v>
      </c>
      <c r="M174" s="60"/>
    </row>
    <row r="175" spans="2:13" ht="28.5">
      <c r="B175" s="61">
        <v>10</v>
      </c>
      <c r="C175" s="61" t="s">
        <v>204</v>
      </c>
      <c r="D175" s="60"/>
      <c r="E175" s="52" t="s">
        <v>238</v>
      </c>
      <c r="F175" s="60">
        <v>1.22</v>
      </c>
      <c r="G175" s="61">
        <v>1.35</v>
      </c>
      <c r="H175" s="60">
        <v>1.3</v>
      </c>
      <c r="I175" s="61">
        <v>670</v>
      </c>
      <c r="J175" s="60"/>
      <c r="K175" s="60"/>
      <c r="L175" s="60">
        <v>1.22</v>
      </c>
      <c r="M175" s="60"/>
    </row>
    <row r="176" spans="2:13" ht="15">
      <c r="B176" s="59">
        <v>25</v>
      </c>
      <c r="C176" s="59" t="s">
        <v>239</v>
      </c>
      <c r="D176" s="60"/>
      <c r="E176" s="52" t="s">
        <v>240</v>
      </c>
      <c r="F176" s="60">
        <v>1.45</v>
      </c>
      <c r="G176" s="59">
        <v>1.48</v>
      </c>
      <c r="H176" s="60">
        <v>1.26</v>
      </c>
      <c r="I176" s="59">
        <v>714</v>
      </c>
      <c r="J176" s="60"/>
      <c r="K176" s="60"/>
      <c r="L176" s="60">
        <v>1.45</v>
      </c>
      <c r="M176" s="60"/>
    </row>
    <row r="177" spans="2:13" ht="15">
      <c r="B177" s="59">
        <v>6</v>
      </c>
      <c r="C177" s="59" t="s">
        <v>239</v>
      </c>
      <c r="D177" s="60"/>
      <c r="E177" s="52" t="s">
        <v>241</v>
      </c>
      <c r="F177" s="60">
        <v>1.12</v>
      </c>
      <c r="G177" s="59">
        <v>1.3</v>
      </c>
      <c r="H177" s="60">
        <v>1.24</v>
      </c>
      <c r="I177" s="59">
        <v>650</v>
      </c>
      <c r="J177" s="60"/>
      <c r="K177" s="60"/>
      <c r="L177" s="60">
        <v>1.12</v>
      </c>
      <c r="M177" s="60"/>
    </row>
    <row r="178" spans="2:13" ht="28.5">
      <c r="B178" s="61">
        <v>8</v>
      </c>
      <c r="C178" s="61" t="s">
        <v>239</v>
      </c>
      <c r="D178" s="60"/>
      <c r="E178" s="52" t="s">
        <v>242</v>
      </c>
      <c r="F178" s="60">
        <v>1.55</v>
      </c>
      <c r="G178" s="61">
        <v>1.6979</v>
      </c>
      <c r="H178" s="60">
        <v>1.66</v>
      </c>
      <c r="I178" s="61">
        <v>855</v>
      </c>
      <c r="J178" s="60"/>
      <c r="K178" s="60"/>
      <c r="L178" s="60">
        <v>1.55</v>
      </c>
      <c r="M178" s="60"/>
    </row>
    <row r="179" spans="2:14" ht="30">
      <c r="B179" s="52">
        <v>27</v>
      </c>
      <c r="C179" s="53" t="s">
        <v>243</v>
      </c>
      <c r="D179" s="52">
        <v>1</v>
      </c>
      <c r="E179" s="54" t="s">
        <v>91</v>
      </c>
      <c r="F179" s="58">
        <v>5</v>
      </c>
      <c r="G179" s="56">
        <v>0.1</v>
      </c>
      <c r="H179" s="55">
        <f>G179*0.3</f>
        <v>0.03</v>
      </c>
      <c r="I179" s="67">
        <f aca="true" t="shared" si="7" ref="I179:I185">H179*100000/176</f>
        <v>17.0454545454545</v>
      </c>
      <c r="J179" s="63" t="s">
        <v>244</v>
      </c>
      <c r="K179" s="63" t="s">
        <v>245</v>
      </c>
      <c r="L179" s="68"/>
      <c r="M179" s="52"/>
      <c r="N179" s="69"/>
    </row>
    <row r="180" spans="2:14" ht="30">
      <c r="B180" s="52">
        <v>36</v>
      </c>
      <c r="C180" s="53" t="s">
        <v>243</v>
      </c>
      <c r="D180" s="52">
        <v>1</v>
      </c>
      <c r="E180" s="54" t="s">
        <v>91</v>
      </c>
      <c r="F180" s="58">
        <v>5</v>
      </c>
      <c r="G180" s="56">
        <v>0.1</v>
      </c>
      <c r="H180" s="55">
        <f aca="true" t="shared" si="8" ref="H180:H185">G180*0.37</f>
        <v>0.037</v>
      </c>
      <c r="I180" s="67">
        <f t="shared" si="7"/>
        <v>21.0227272727273</v>
      </c>
      <c r="J180" s="63" t="s">
        <v>246</v>
      </c>
      <c r="K180" s="63" t="s">
        <v>247</v>
      </c>
      <c r="L180" s="68"/>
      <c r="M180" s="52"/>
      <c r="N180" s="69"/>
    </row>
    <row r="181" spans="2:14" ht="30">
      <c r="B181" s="52">
        <v>37</v>
      </c>
      <c r="C181" s="53" t="s">
        <v>243</v>
      </c>
      <c r="D181" s="52">
        <v>1</v>
      </c>
      <c r="E181" s="54" t="s">
        <v>91</v>
      </c>
      <c r="F181" s="58">
        <v>7</v>
      </c>
      <c r="G181" s="56">
        <v>0.1</v>
      </c>
      <c r="H181" s="55">
        <f t="shared" si="8"/>
        <v>0.037</v>
      </c>
      <c r="I181" s="67">
        <f t="shared" si="7"/>
        <v>21.0227272727273</v>
      </c>
      <c r="J181" s="63" t="s">
        <v>248</v>
      </c>
      <c r="K181" s="63" t="s">
        <v>247</v>
      </c>
      <c r="L181" s="68"/>
      <c r="M181" s="52"/>
      <c r="N181" s="69"/>
    </row>
    <row r="182" spans="2:14" ht="30">
      <c r="B182" s="52">
        <v>38</v>
      </c>
      <c r="C182" s="53" t="s">
        <v>243</v>
      </c>
      <c r="D182" s="52">
        <v>2</v>
      </c>
      <c r="E182" s="54" t="s">
        <v>91</v>
      </c>
      <c r="F182" s="58">
        <v>8</v>
      </c>
      <c r="G182" s="56">
        <v>0.1</v>
      </c>
      <c r="H182" s="55">
        <f t="shared" si="8"/>
        <v>0.037</v>
      </c>
      <c r="I182" s="67">
        <f t="shared" si="7"/>
        <v>21.0227272727273</v>
      </c>
      <c r="J182" s="63" t="s">
        <v>249</v>
      </c>
      <c r="K182" s="63" t="s">
        <v>250</v>
      </c>
      <c r="L182" s="68"/>
      <c r="M182" s="52"/>
      <c r="N182" s="69"/>
    </row>
    <row r="183" spans="2:14" ht="30">
      <c r="B183" s="52">
        <v>39</v>
      </c>
      <c r="C183" s="53" t="s">
        <v>243</v>
      </c>
      <c r="D183" s="52">
        <v>3</v>
      </c>
      <c r="E183" s="54" t="s">
        <v>91</v>
      </c>
      <c r="F183" s="58">
        <v>5</v>
      </c>
      <c r="G183" s="56">
        <v>0.1</v>
      </c>
      <c r="H183" s="55">
        <f t="shared" si="8"/>
        <v>0.037</v>
      </c>
      <c r="I183" s="67">
        <f t="shared" si="7"/>
        <v>21.0227272727273</v>
      </c>
      <c r="J183" s="63" t="s">
        <v>251</v>
      </c>
      <c r="K183" s="63" t="s">
        <v>252</v>
      </c>
      <c r="L183" s="68"/>
      <c r="M183" s="52"/>
      <c r="N183" s="69"/>
    </row>
    <row r="184" spans="2:14" ht="30">
      <c r="B184" s="52">
        <v>40</v>
      </c>
      <c r="C184" s="53" t="s">
        <v>243</v>
      </c>
      <c r="D184" s="52">
        <v>6</v>
      </c>
      <c r="E184" s="54" t="s">
        <v>91</v>
      </c>
      <c r="F184" s="58">
        <v>6</v>
      </c>
      <c r="G184" s="56">
        <v>0.1</v>
      </c>
      <c r="H184" s="55">
        <f t="shared" si="8"/>
        <v>0.037</v>
      </c>
      <c r="I184" s="67">
        <f t="shared" si="7"/>
        <v>21.0227272727273</v>
      </c>
      <c r="J184" s="63" t="s">
        <v>251</v>
      </c>
      <c r="K184" s="63" t="s">
        <v>252</v>
      </c>
      <c r="L184" s="68"/>
      <c r="M184" s="52"/>
      <c r="N184" s="69"/>
    </row>
    <row r="185" spans="2:14" ht="30">
      <c r="B185" s="52">
        <v>41</v>
      </c>
      <c r="C185" s="53" t="s">
        <v>243</v>
      </c>
      <c r="D185" s="52">
        <v>6</v>
      </c>
      <c r="E185" s="54" t="s">
        <v>91</v>
      </c>
      <c r="F185" s="58">
        <v>8</v>
      </c>
      <c r="G185" s="56">
        <v>0.1</v>
      </c>
      <c r="H185" s="55">
        <f t="shared" si="8"/>
        <v>0.037</v>
      </c>
      <c r="I185" s="67">
        <f t="shared" si="7"/>
        <v>21.0227272727273</v>
      </c>
      <c r="J185" s="63" t="s">
        <v>253</v>
      </c>
      <c r="K185" s="63" t="s">
        <v>254</v>
      </c>
      <c r="L185" s="68"/>
      <c r="M185" s="52"/>
      <c r="N185" s="69"/>
    </row>
    <row r="186" spans="2:13" ht="15">
      <c r="B186" s="59">
        <v>7</v>
      </c>
      <c r="C186" s="59" t="s">
        <v>243</v>
      </c>
      <c r="D186" s="60"/>
      <c r="E186" s="52"/>
      <c r="F186" s="55" t="s">
        <v>255</v>
      </c>
      <c r="G186" s="59">
        <v>0.058</v>
      </c>
      <c r="H186" s="60">
        <v>0.037</v>
      </c>
      <c r="I186" s="59">
        <v>21</v>
      </c>
      <c r="J186" s="60"/>
      <c r="K186" s="60"/>
      <c r="L186" s="60"/>
      <c r="M186" s="60"/>
    </row>
    <row r="187" spans="2:13" ht="15">
      <c r="B187" s="59">
        <v>8</v>
      </c>
      <c r="C187" s="59" t="s">
        <v>243</v>
      </c>
      <c r="D187" s="60">
        <v>2</v>
      </c>
      <c r="E187" s="52"/>
      <c r="F187" s="55" t="s">
        <v>255</v>
      </c>
      <c r="G187" s="59">
        <v>0.07</v>
      </c>
      <c r="H187" s="60">
        <v>0.53</v>
      </c>
      <c r="I187" s="59">
        <v>30</v>
      </c>
      <c r="J187" s="60"/>
      <c r="K187" s="60"/>
      <c r="L187" s="60"/>
      <c r="M187" s="60"/>
    </row>
    <row r="188" spans="2:13" ht="15">
      <c r="B188" s="59">
        <v>10</v>
      </c>
      <c r="C188" s="59" t="s">
        <v>243</v>
      </c>
      <c r="D188" s="60"/>
      <c r="E188" s="52"/>
      <c r="F188" s="55" t="s">
        <v>255</v>
      </c>
      <c r="G188" s="59">
        <v>0.037</v>
      </c>
      <c r="H188" s="60">
        <v>0.036</v>
      </c>
      <c r="I188" s="59">
        <v>21</v>
      </c>
      <c r="J188" s="60"/>
      <c r="K188" s="60"/>
      <c r="L188" s="60"/>
      <c r="M188" s="60"/>
    </row>
    <row r="189" spans="2:13" ht="15">
      <c r="B189" s="59">
        <v>18</v>
      </c>
      <c r="C189" s="59" t="s">
        <v>243</v>
      </c>
      <c r="D189" s="60"/>
      <c r="E189" s="52"/>
      <c r="F189" s="55" t="s">
        <v>255</v>
      </c>
      <c r="G189" s="59">
        <v>0.19</v>
      </c>
      <c r="H189" s="60">
        <v>0.114</v>
      </c>
      <c r="I189" s="59">
        <v>60</v>
      </c>
      <c r="J189" s="60"/>
      <c r="K189" s="60"/>
      <c r="L189" s="60"/>
      <c r="M189" s="60"/>
    </row>
    <row r="190" spans="2:13" ht="15">
      <c r="B190" s="59">
        <v>19</v>
      </c>
      <c r="C190" s="59" t="s">
        <v>243</v>
      </c>
      <c r="D190" s="60"/>
      <c r="E190" s="52"/>
      <c r="F190" s="55" t="s">
        <v>255</v>
      </c>
      <c r="G190" s="59">
        <v>0.1618</v>
      </c>
      <c r="H190" s="60">
        <v>0.142</v>
      </c>
      <c r="I190" s="59">
        <v>75</v>
      </c>
      <c r="J190" s="60"/>
      <c r="K190" s="60"/>
      <c r="L190" s="60"/>
      <c r="M190" s="60"/>
    </row>
    <row r="191" spans="2:13" ht="15">
      <c r="B191" s="59">
        <v>21</v>
      </c>
      <c r="C191" s="59" t="s">
        <v>243</v>
      </c>
      <c r="D191" s="60"/>
      <c r="E191" s="52"/>
      <c r="F191" s="55" t="s">
        <v>255</v>
      </c>
      <c r="G191" s="59">
        <v>0.54</v>
      </c>
      <c r="H191" s="60">
        <v>0.47</v>
      </c>
      <c r="I191" s="59">
        <v>250</v>
      </c>
      <c r="J191" s="60"/>
      <c r="K191" s="60"/>
      <c r="L191" s="60"/>
      <c r="M191" s="60"/>
    </row>
    <row r="192" spans="2:13" ht="15.75">
      <c r="B192" s="59"/>
      <c r="C192" s="62" t="s">
        <v>243</v>
      </c>
      <c r="D192" s="60">
        <v>3</v>
      </c>
      <c r="E192" s="52"/>
      <c r="F192" s="55" t="s">
        <v>255</v>
      </c>
      <c r="G192" s="74">
        <v>0.1618</v>
      </c>
      <c r="H192" s="60"/>
      <c r="I192" s="74">
        <v>72</v>
      </c>
      <c r="J192" s="60"/>
      <c r="K192" s="60"/>
      <c r="L192" s="60"/>
      <c r="M192" s="60"/>
    </row>
    <row r="193" spans="2:13" ht="15.75">
      <c r="B193" s="59"/>
      <c r="C193" s="62" t="s">
        <v>243</v>
      </c>
      <c r="D193" s="60">
        <v>6</v>
      </c>
      <c r="E193" s="52"/>
      <c r="F193" s="55" t="s">
        <v>255</v>
      </c>
      <c r="G193" s="74">
        <v>0.4846</v>
      </c>
      <c r="H193" s="60"/>
      <c r="I193" s="74">
        <v>234</v>
      </c>
      <c r="J193" s="60"/>
      <c r="K193" s="60"/>
      <c r="L193" s="60"/>
      <c r="M193" s="60"/>
    </row>
    <row r="194" spans="2:13" ht="15.75">
      <c r="B194" s="61">
        <v>2</v>
      </c>
      <c r="C194" s="61" t="s">
        <v>243</v>
      </c>
      <c r="D194" s="60">
        <v>6</v>
      </c>
      <c r="E194" s="52"/>
      <c r="F194" s="55" t="s">
        <v>255</v>
      </c>
      <c r="G194" s="74">
        <v>0.4846</v>
      </c>
      <c r="H194" s="60"/>
      <c r="I194" s="74">
        <v>234</v>
      </c>
      <c r="J194" s="60"/>
      <c r="K194" s="60"/>
      <c r="L194" s="60"/>
      <c r="M194" s="60"/>
    </row>
    <row r="195" spans="2:14" ht="30">
      <c r="B195" s="52">
        <v>22</v>
      </c>
      <c r="C195" s="53" t="s">
        <v>256</v>
      </c>
      <c r="D195" s="52">
        <v>1</v>
      </c>
      <c r="E195" s="54" t="s">
        <v>91</v>
      </c>
      <c r="F195" s="55" t="s">
        <v>257</v>
      </c>
      <c r="G195" s="56">
        <v>0.51</v>
      </c>
      <c r="H195" s="55">
        <f>G195*0.15</f>
        <v>0.0765</v>
      </c>
      <c r="I195" s="67">
        <f>H195*100000/176</f>
        <v>43.4659090909091</v>
      </c>
      <c r="J195" s="63" t="s">
        <v>258</v>
      </c>
      <c r="K195" s="63" t="s">
        <v>94</v>
      </c>
      <c r="L195" s="68"/>
      <c r="M195" s="52"/>
      <c r="N195" s="69"/>
    </row>
    <row r="196" spans="2:13" ht="15">
      <c r="B196" s="59">
        <v>32</v>
      </c>
      <c r="C196" s="59" t="s">
        <v>259</v>
      </c>
      <c r="D196" s="60"/>
      <c r="E196" s="52" t="s">
        <v>260</v>
      </c>
      <c r="F196" s="60">
        <v>1.06</v>
      </c>
      <c r="G196" s="59">
        <v>1.9</v>
      </c>
      <c r="H196" s="60"/>
      <c r="I196" s="59">
        <v>200</v>
      </c>
      <c r="J196" s="60"/>
      <c r="K196" s="60"/>
      <c r="L196" s="60">
        <v>1.06</v>
      </c>
      <c r="M196" s="60"/>
    </row>
    <row r="197" spans="2:13" ht="15">
      <c r="B197" s="59">
        <v>50</v>
      </c>
      <c r="C197" s="59" t="s">
        <v>259</v>
      </c>
      <c r="D197" s="60"/>
      <c r="E197" s="52"/>
      <c r="F197" s="60">
        <v>0.98</v>
      </c>
      <c r="G197" s="59">
        <v>1.9</v>
      </c>
      <c r="H197" s="60"/>
      <c r="I197" s="59">
        <v>200</v>
      </c>
      <c r="J197" s="60"/>
      <c r="K197" s="60"/>
      <c r="L197" s="60">
        <v>0.98</v>
      </c>
      <c r="M197" s="60"/>
    </row>
    <row r="198" spans="2:13" ht="15">
      <c r="B198" s="59">
        <v>12</v>
      </c>
      <c r="C198" s="59" t="s">
        <v>261</v>
      </c>
      <c r="D198" s="60"/>
      <c r="E198" s="52" t="s">
        <v>262</v>
      </c>
      <c r="F198" s="76" t="s">
        <v>263</v>
      </c>
      <c r="G198" s="76">
        <v>8.7515</v>
      </c>
      <c r="H198" s="76">
        <v>7.61</v>
      </c>
      <c r="I198" s="78">
        <v>4322.48</v>
      </c>
      <c r="J198" s="60"/>
      <c r="K198" s="60"/>
      <c r="L198" s="70">
        <v>11.18645</v>
      </c>
      <c r="M198" s="60"/>
    </row>
    <row r="199" spans="2:13" ht="15">
      <c r="B199" s="59">
        <v>4</v>
      </c>
      <c r="C199" s="59" t="s">
        <v>261</v>
      </c>
      <c r="D199" s="60"/>
      <c r="E199" s="52" t="s">
        <v>264</v>
      </c>
      <c r="F199" s="76" t="s">
        <v>263</v>
      </c>
      <c r="G199" s="76">
        <v>8.7515</v>
      </c>
      <c r="H199" s="76">
        <v>7.61</v>
      </c>
      <c r="I199" s="78">
        <v>4322.48</v>
      </c>
      <c r="J199" s="60"/>
      <c r="K199" s="60"/>
      <c r="L199" s="70">
        <v>11.18645</v>
      </c>
      <c r="M199" s="60"/>
    </row>
    <row r="200" spans="2:13" ht="15">
      <c r="B200" s="59">
        <v>13</v>
      </c>
      <c r="C200" s="59" t="s">
        <v>261</v>
      </c>
      <c r="D200" s="60"/>
      <c r="E200" s="52"/>
      <c r="F200" s="76" t="s">
        <v>263</v>
      </c>
      <c r="G200" s="76">
        <v>8.7515</v>
      </c>
      <c r="H200" s="76">
        <v>7.61</v>
      </c>
      <c r="I200" s="78">
        <v>4322.48</v>
      </c>
      <c r="J200" s="60"/>
      <c r="K200" s="60"/>
      <c r="L200" s="70">
        <v>11.18645</v>
      </c>
      <c r="M200" s="60"/>
    </row>
    <row r="201" spans="2:13" ht="15">
      <c r="B201" s="59">
        <v>14</v>
      </c>
      <c r="C201" s="59" t="s">
        <v>261</v>
      </c>
      <c r="D201" s="60"/>
      <c r="E201" s="52"/>
      <c r="F201" s="76" t="s">
        <v>263</v>
      </c>
      <c r="G201" s="76">
        <v>8.7515</v>
      </c>
      <c r="H201" s="76">
        <v>7.61</v>
      </c>
      <c r="I201" s="78">
        <v>4322.48</v>
      </c>
      <c r="J201" s="60"/>
      <c r="K201" s="60"/>
      <c r="L201" s="70">
        <v>11.18645</v>
      </c>
      <c r="M201" s="60"/>
    </row>
    <row r="202" spans="2:13" ht="15">
      <c r="B202" s="59">
        <v>6</v>
      </c>
      <c r="C202" s="59" t="s">
        <v>265</v>
      </c>
      <c r="D202" s="60"/>
      <c r="E202" s="52"/>
      <c r="F202" s="76" t="s">
        <v>263</v>
      </c>
      <c r="G202" s="76">
        <v>8.7515</v>
      </c>
      <c r="H202" s="76">
        <v>7.61</v>
      </c>
      <c r="I202" s="78">
        <v>4322.48</v>
      </c>
      <c r="J202" s="60"/>
      <c r="K202" s="60"/>
      <c r="L202" s="70">
        <v>11.18645</v>
      </c>
      <c r="M202" s="60"/>
    </row>
    <row r="203" spans="2:13" ht="15">
      <c r="B203" s="59">
        <v>53</v>
      </c>
      <c r="C203" s="59" t="s">
        <v>266</v>
      </c>
      <c r="D203" s="60"/>
      <c r="E203" s="52"/>
      <c r="F203" s="76" t="s">
        <v>263</v>
      </c>
      <c r="G203" s="76">
        <v>8.7515</v>
      </c>
      <c r="H203" s="76">
        <v>7.61</v>
      </c>
      <c r="I203" s="78">
        <v>4322.48</v>
      </c>
      <c r="J203" s="60"/>
      <c r="K203" s="60"/>
      <c r="L203" s="70">
        <v>11.18645</v>
      </c>
      <c r="M203" s="60"/>
    </row>
    <row r="204" spans="2:13" ht="15">
      <c r="B204" s="59"/>
      <c r="C204" s="63" t="s">
        <v>266</v>
      </c>
      <c r="D204" s="60"/>
      <c r="E204" s="52"/>
      <c r="F204" s="76" t="s">
        <v>263</v>
      </c>
      <c r="G204" s="76">
        <v>7.0035</v>
      </c>
      <c r="H204" s="76">
        <v>6.09</v>
      </c>
      <c r="I204" s="78">
        <v>3459.12</v>
      </c>
      <c r="J204" s="60"/>
      <c r="K204" s="60"/>
      <c r="L204" s="70">
        <v>11.18645</v>
      </c>
      <c r="M204" s="60"/>
    </row>
    <row r="205" spans="2:13" ht="15">
      <c r="B205" s="77"/>
      <c r="C205" s="77"/>
      <c r="D205" s="77"/>
      <c r="E205" s="77"/>
      <c r="F205" s="77"/>
      <c r="G205" s="77"/>
      <c r="H205" s="77"/>
      <c r="I205" s="1"/>
      <c r="J205" s="1"/>
      <c r="K205" s="1"/>
      <c r="L205" s="1"/>
      <c r="M205" s="1"/>
    </row>
    <row r="206" spans="5:13" ht="15">
      <c r="E206" s="2"/>
      <c r="I206" s="1"/>
      <c r="J206" s="1"/>
      <c r="K206" s="1"/>
      <c r="L206" s="1"/>
      <c r="M206" s="1"/>
    </row>
    <row r="207" spans="5:13" ht="15">
      <c r="E207" s="2"/>
      <c r="I207" s="1"/>
      <c r="J207" s="1"/>
      <c r="K207" s="1"/>
      <c r="L207" s="1"/>
      <c r="M207" s="1"/>
    </row>
  </sheetData>
  <protectedRanges>
    <protectedRange sqref="F100:F110 L89:L93" name="Range10_1"/>
    <protectedRange sqref="C87:C93" name="Range10_2"/>
    <protectedRange sqref="F81:F82" name="Range10_1_1"/>
    <protectedRange sqref="F168:F172 F166 L168:L172 L166" name="Range10_2_1_1_2_1_1"/>
    <protectedRange sqref="F167 L167" name="Range10_1_53_1_2_1"/>
  </protectedRanges>
  <autoFilter ref="B74:N204">
    <sortState ref="B75:N207">
      <sortCondition sortBy="value" ref="C75:C207"/>
    </sortState>
  </autoFilter>
  <mergeCells count="6">
    <mergeCell ref="B1:H1"/>
    <mergeCell ref="D3:L3"/>
    <mergeCell ref="D9:L9"/>
    <mergeCell ref="G16:L16"/>
    <mergeCell ref="B72:M72"/>
    <mergeCell ref="C73:M73"/>
  </mergeCells>
  <conditionalFormatting sqref="L198">
    <cfRule type="expression" priority="6" dxfId="0">
      <formula>$R199=TRUE</formula>
    </cfRule>
  </conditionalFormatting>
  <conditionalFormatting sqref="L199">
    <cfRule type="expression" priority="7" dxfId="0">
      <formula>$R200=TRUE</formula>
    </cfRule>
  </conditionalFormatting>
  <conditionalFormatting sqref="L200">
    <cfRule type="expression" priority="4" dxfId="0">
      <formula>$R201=TRUE</formula>
    </cfRule>
  </conditionalFormatting>
  <conditionalFormatting sqref="L201">
    <cfRule type="expression" priority="5" dxfId="0">
      <formula>$R202=TRUE</formula>
    </cfRule>
  </conditionalFormatting>
  <conditionalFormatting sqref="L202">
    <cfRule type="expression" priority="2" dxfId="0">
      <formula>$R203=TRUE</formula>
    </cfRule>
  </conditionalFormatting>
  <conditionalFormatting sqref="L203">
    <cfRule type="expression" priority="3" dxfId="0">
      <formula>$R204=TRUE</formula>
    </cfRule>
  </conditionalFormatting>
  <conditionalFormatting sqref="L204">
    <cfRule type="expression" priority="1" dxfId="0">
      <formula>$R205=TRUE</formula>
    </cfRule>
  </conditionalFormatting>
  <dataValidations count="6">
    <dataValidation errorStyle="warning" type="custom" allowBlank="1" showInputMessage="1" showErrorMessage="1" errorTitle="डेटा सामान्य रेंज से बाहर" error="कृपया पुन: चेक करके भरें" sqref="F104 F106 F108 F110 F112 F114 F116 F118 F120 F122 F124 F126 F128 F130 F132 F100:F103">
      <formula1>$F4941=TRUE</formula1>
    </dataValidation>
    <dataValidation type="list" allowBlank="1" showInputMessage="1" showErrorMessage="1" sqref="C87:C93">
      <formula1>OFFSET($B$1,MATCH($I87,$A$2:$A$5,0),,,COUNTIF(OFFSET($B$1,MATCH($I87,$A$2:$A$5,0),,1,20),"?*"))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05 F107 F109 F111 F113 F115 F117 F119 F121 F123 F125 F127 F129 F131">
      <formula1>$F4950=TRUE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L89:L93">
      <formula1>$F4990=TRUE</formula1>
    </dataValidation>
    <dataValidation type="list" allowBlank="1" showInputMessage="1" showErrorMessage="1" sqref="C75:C86">
      <formula1>OFFSET($B$1,MATCH($L75,$A$2:$A$5,0),,,COUNTIF(OFFSET($B$1,MATCH($L75,$A$2:$A$5,0),,1,20),"?*"))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66 L166 F167 L167">
      <formula1>#REF!=TRUE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CG-DTE</cp:lastModifiedBy>
  <dcterms:created xsi:type="dcterms:W3CDTF">2020-04-15T08:21:00Z</dcterms:created>
  <dcterms:modified xsi:type="dcterms:W3CDTF">2022-01-06T17:32:53Z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EC81D82B10A64CDA8C9FB78657FE7D2B</vt:lpwstr>
  </property>
  <property fmtid="{D5CDD505-2E9C-101B-9397-08002B2CF9AE}" pid="3" name="KSOProductBuildVer">
    <vt:lpwstr>1033-11.2.0.10426</vt:lpwstr>
  </property>
</Properties>
</file>