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9" i="1"/>
  <c r="J139"/>
  <c r="K139"/>
  <c r="L139"/>
  <c r="O139"/>
  <c r="E139"/>
  <c r="I172" i="5" l="1"/>
  <c r="I173"/>
  <c r="I174"/>
  <c r="I175"/>
  <c r="I171"/>
  <c r="H165" l="1"/>
  <c r="I165"/>
  <c r="J165" s="1"/>
  <c r="H166"/>
  <c r="I166" s="1"/>
  <c r="J166" s="1"/>
  <c r="H167"/>
  <c r="I167" s="1"/>
  <c r="J167" s="1"/>
  <c r="H168"/>
  <c r="I168" s="1"/>
  <c r="J168" s="1"/>
  <c r="H164"/>
  <c r="I164" s="1"/>
  <c r="J164" s="1"/>
  <c r="K163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61"/>
  <c r="K162"/>
  <c r="K78"/>
  <c r="K167" l="1"/>
  <c r="K165"/>
  <c r="K164"/>
  <c r="K166"/>
  <c r="K168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4"/>
  <c r="Q17" i="7"/>
  <c r="Q18"/>
  <c r="Q21"/>
  <c r="M12"/>
  <c r="N12"/>
  <c r="N13" s="1"/>
  <c r="L12"/>
  <c r="L13" s="1"/>
  <c r="L14" s="1"/>
  <c r="L15" s="1"/>
  <c r="L16" s="1"/>
  <c r="L17" s="1"/>
  <c r="L18" s="1"/>
  <c r="L19" s="1"/>
  <c r="L20" s="1"/>
  <c r="L21" s="1"/>
  <c r="K48" i="5" l="1"/>
  <c r="J48"/>
  <c r="J40"/>
  <c r="K40" s="1"/>
  <c r="K32"/>
  <c r="J32"/>
  <c r="K24"/>
  <c r="J24"/>
  <c r="K16"/>
  <c r="J16"/>
  <c r="J8"/>
  <c r="K8" s="1"/>
  <c r="K71"/>
  <c r="J71"/>
  <c r="K63"/>
  <c r="J63"/>
  <c r="K55"/>
  <c r="J55"/>
  <c r="J47"/>
  <c r="K47" s="1"/>
  <c r="K39"/>
  <c r="J39"/>
  <c r="K31"/>
  <c r="J31"/>
  <c r="K23"/>
  <c r="J23"/>
  <c r="J15"/>
  <c r="K15" s="1"/>
  <c r="K7"/>
  <c r="J7"/>
  <c r="K70"/>
  <c r="J70"/>
  <c r="K38"/>
  <c r="J38"/>
  <c r="J14"/>
  <c r="K14" s="1"/>
  <c r="K6"/>
  <c r="J6"/>
  <c r="K77"/>
  <c r="J77"/>
  <c r="K69"/>
  <c r="J69"/>
  <c r="J61"/>
  <c r="K61" s="1"/>
  <c r="K53"/>
  <c r="J53"/>
  <c r="K45"/>
  <c r="J45"/>
  <c r="K37"/>
  <c r="J37"/>
  <c r="J29"/>
  <c r="K29" s="1"/>
  <c r="K21"/>
  <c r="J21"/>
  <c r="K13"/>
  <c r="J13"/>
  <c r="K5"/>
  <c r="J5"/>
  <c r="J56"/>
  <c r="K56" s="1"/>
  <c r="K54"/>
  <c r="J54"/>
  <c r="K22"/>
  <c r="J22"/>
  <c r="K68"/>
  <c r="J68"/>
  <c r="J44"/>
  <c r="K44" s="1"/>
  <c r="K20"/>
  <c r="J20"/>
  <c r="K75"/>
  <c r="J75"/>
  <c r="K67"/>
  <c r="J67"/>
  <c r="J59"/>
  <c r="K59" s="1"/>
  <c r="K51"/>
  <c r="J51"/>
  <c r="K43"/>
  <c r="J43"/>
  <c r="K35"/>
  <c r="J35"/>
  <c r="J27"/>
  <c r="K27" s="1"/>
  <c r="K19"/>
  <c r="J19"/>
  <c r="K11"/>
  <c r="J11"/>
  <c r="K64"/>
  <c r="J64"/>
  <c r="J46"/>
  <c r="K46" s="1"/>
  <c r="K76"/>
  <c r="J76"/>
  <c r="K52"/>
  <c r="J52"/>
  <c r="K28"/>
  <c r="J28"/>
  <c r="J74"/>
  <c r="K74" s="1"/>
  <c r="K66"/>
  <c r="J66"/>
  <c r="K58"/>
  <c r="J58"/>
  <c r="K50"/>
  <c r="J50"/>
  <c r="J42"/>
  <c r="K42" s="1"/>
  <c r="K34"/>
  <c r="J34"/>
  <c r="K26"/>
  <c r="J26"/>
  <c r="K18"/>
  <c r="J18"/>
  <c r="J10"/>
  <c r="K10" s="1"/>
  <c r="K72"/>
  <c r="J72"/>
  <c r="K62"/>
  <c r="J62"/>
  <c r="K30"/>
  <c r="J30"/>
  <c r="J60"/>
  <c r="K60" s="1"/>
  <c r="K36"/>
  <c r="J36"/>
  <c r="K12"/>
  <c r="J12"/>
  <c r="K73"/>
  <c r="J73"/>
  <c r="J65"/>
  <c r="K65" s="1"/>
  <c r="K57"/>
  <c r="J57"/>
  <c r="K49"/>
  <c r="J49"/>
  <c r="K41"/>
  <c r="J41"/>
  <c r="J33"/>
  <c r="K33" s="1"/>
  <c r="K25"/>
  <c r="J25"/>
  <c r="K17"/>
  <c r="J17"/>
  <c r="K9"/>
  <c r="J9"/>
  <c r="I4"/>
  <c r="H177"/>
  <c r="H178" s="1"/>
  <c r="Q16" i="7"/>
  <c r="Q15"/>
  <c r="Q14"/>
  <c r="Q13"/>
  <c r="Q20"/>
  <c r="Q12"/>
  <c r="Q19"/>
  <c r="O12"/>
  <c r="N14"/>
  <c r="M13"/>
  <c r="M14" s="1"/>
  <c r="M15" s="1"/>
  <c r="M16" s="1"/>
  <c r="M17" s="1"/>
  <c r="M18" s="1"/>
  <c r="M19" s="1"/>
  <c r="M20" s="1"/>
  <c r="M21" s="1"/>
  <c r="F172" i="5"/>
  <c r="F173"/>
  <c r="F174"/>
  <c r="F175"/>
  <c r="F171"/>
  <c r="J4" l="1"/>
  <c r="I177"/>
  <c r="O13" i="7"/>
  <c r="N15"/>
  <c r="O14"/>
  <c r="K4" i="5" l="1"/>
  <c r="J177"/>
  <c r="O15" i="7"/>
  <c r="N16"/>
  <c r="K177" i="5" l="1"/>
  <c r="N17" i="7"/>
  <c r="O16"/>
  <c r="O17" l="1"/>
  <c r="N18"/>
  <c r="N19" l="1"/>
  <c r="O18"/>
  <c r="O19" l="1"/>
  <c r="N20"/>
  <c r="O20" l="1"/>
  <c r="N21"/>
  <c r="O21" s="1"/>
  <c r="O22" l="1"/>
</calcChain>
</file>

<file path=xl/sharedStrings.xml><?xml version="1.0" encoding="utf-8"?>
<sst xmlns="http://schemas.openxmlformats.org/spreadsheetml/2006/main" count="804" uniqueCount="365">
  <si>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</si>
  <si>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</si>
  <si>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</si>
  <si>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</si>
  <si>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</si>
  <si>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</si>
  <si>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</si>
  <si>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</si>
  <si>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</si>
  <si>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</si>
  <si>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</si>
  <si>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</si>
  <si>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</si>
  <si>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</si>
  <si>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</si>
  <si>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</si>
  <si>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</si>
  <si>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</si>
  <si>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</si>
  <si>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</si>
  <si>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</si>
  <si>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</si>
  <si>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</si>
  <si>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</si>
  <si>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</si>
  <si>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</si>
  <si>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</si>
  <si>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</si>
  <si>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</si>
  <si>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</si>
  <si>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</si>
  <si>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</si>
  <si>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</si>
  <si>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</si>
  <si>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</si>
  <si>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</si>
  <si>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</si>
  <si>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</si>
  <si>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</si>
  <si>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</si>
  <si>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</si>
  <si>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</si>
  <si>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</si>
  <si>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</si>
  <si>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</si>
  <si>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</si>
  <si>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</si>
  <si>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</si>
  <si>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</si>
  <si>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</si>
  <si>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</si>
  <si>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</si>
  <si>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</si>
  <si>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</si>
  <si>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</si>
  <si>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</si>
  <si>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</si>
  <si>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</si>
  <si>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</si>
  <si>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</si>
  <si>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</si>
  <si>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</si>
  <si>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</si>
  <si>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</si>
  <si>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</si>
  <si>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</si>
  <si>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</si>
  <si>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</si>
  <si>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</si>
  <si>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</si>
  <si>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</si>
  <si>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</si>
  <si>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</si>
  <si>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</si>
  <si>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</si>
  <si>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</si>
  <si>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</si>
  <si>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</si>
  <si>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</si>
  <si>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</si>
  <si>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</si>
  <si>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</si>
  <si>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</si>
  <si>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</si>
  <si>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</si>
  <si>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</si>
  <si>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</si>
  <si>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</si>
  <si>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</si>
  <si>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</si>
  <si>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</si>
  <si>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</si>
  <si>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</si>
  <si>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</si>
  <si>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</si>
  <si>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</si>
  <si>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</si>
  <si>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</si>
  <si>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</si>
  <si>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</si>
  <si>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</si>
  <si>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</si>
  <si>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</si>
  <si>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</si>
  <si>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</si>
  <si>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</si>
  <si>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</si>
  <si>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</si>
  <si>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</si>
  <si>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</si>
  <si>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</si>
  <si>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</si>
  <si>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</si>
  <si>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</si>
  <si>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</si>
  <si>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</si>
  <si>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</si>
  <si>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</si>
  <si>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</si>
  <si>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</si>
  <si>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</si>
  <si>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</si>
  <si>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</si>
  <si>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</si>
  <si>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</si>
  <si>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</si>
  <si>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</si>
  <si>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</si>
  <si>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</si>
  <si>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</si>
  <si>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</si>
  <si>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</si>
  <si>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</si>
  <si>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</si>
  <si>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</si>
  <si>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</si>
  <si>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</si>
  <si>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</si>
  <si>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</si>
  <si>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</si>
  <si>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</si>
  <si>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</si>
  <si>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</si>
  <si>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</si>
  <si>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</si>
  <si>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</si>
  <si>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</si>
  <si>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</si>
  <si>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</si>
  <si>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</si>
  <si>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</si>
  <si>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</si>
  <si>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</si>
  <si>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</si>
  <si>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</si>
  <si>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</si>
  <si>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</si>
  <si>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</si>
  <si>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</si>
  <si>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</si>
  <si>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</si>
  <si>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</si>
  <si>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</si>
  <si>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</si>
  <si>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</si>
  <si>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</si>
  <si>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</si>
  <si>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</si>
  <si>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</si>
  <si>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</si>
  <si>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</si>
  <si>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</si>
  <si>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</si>
  <si>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</si>
  <si>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</si>
  <si>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</si>
  <si>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</si>
  <si>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</si>
  <si>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</si>
  <si>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</si>
  <si>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</si>
  <si>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</si>
  <si>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</si>
  <si>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</si>
  <si>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</si>
  <si>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</si>
  <si>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</si>
  <si>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</si>
  <si>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</si>
  <si>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</si>
  <si>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</si>
  <si>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</si>
  <si>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</si>
  <si>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</si>
  <si>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</si>
  <si>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</si>
  <si>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</si>
  <si>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</si>
  <si>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</si>
  <si>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</si>
  <si>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</si>
  <si>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</si>
  <si>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</si>
  <si>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</si>
  <si>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</si>
  <si>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</si>
  <si>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</si>
  <si>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</si>
  <si>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</si>
  <si>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</si>
  <si>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</si>
  <si>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</si>
  <si>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</si>
  <si>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</si>
  <si>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</si>
  <si>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</si>
  <si>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</si>
  <si>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</si>
  <si>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</si>
  <si>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</si>
  <si>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</si>
  <si>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</si>
  <si>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</si>
  <si>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</si>
  <si>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</si>
  <si>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</si>
  <si>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</si>
  <si>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</si>
  <si>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</si>
  <si>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</si>
  <si>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</si>
  <si>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</si>
  <si>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</si>
  <si>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</si>
  <si>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</si>
  <si>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</si>
  <si>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</si>
  <si>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</si>
  <si>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</si>
  <si>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</si>
  <si>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</si>
  <si>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</si>
  <si>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</si>
  <si>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</si>
  <si>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</si>
  <si>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</si>
  <si>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</si>
  <si>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</si>
  <si>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</si>
  <si>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</si>
  <si>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</si>
  <si>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</si>
  <si>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</si>
  <si>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</si>
  <si>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</si>
  <si>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</si>
  <si>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</si>
  <si>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</si>
  <si>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</si>
  <si>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</si>
  <si>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</si>
  <si>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</si>
  <si>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</si>
  <si>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</si>
  <si>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</si>
  <si>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</si>
  <si>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</si>
  <si>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</si>
  <si>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</si>
  <si>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</si>
  <si>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</si>
  <si>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</si>
  <si>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</si>
  <si>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</si>
  <si>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</si>
  <si>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</si>
  <si>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</si>
  <si>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</si>
  <si>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</si>
  <si>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</si>
  <si>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</si>
  <si>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</si>
  <si>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</si>
  <si>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</si>
  <si>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</si>
  <si>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</si>
  <si>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</si>
  <si>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</si>
  <si>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</si>
  <si>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</si>
  <si>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</si>
  <si>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</si>
  <si>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</si>
  <si>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</si>
  <si>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Surguja</t>
  </si>
  <si>
    <t>Sandy loam</t>
  </si>
  <si>
    <t xml:space="preserve">Lat. </t>
  </si>
  <si>
    <t>Long.</t>
  </si>
  <si>
    <t>23°14´52˝</t>
  </si>
  <si>
    <t>83°27´35˝</t>
  </si>
  <si>
    <t>Batauli</t>
  </si>
  <si>
    <t xml:space="preserve">Considering 50%  Water  requirement will be met by Rainfall </t>
  </si>
  <si>
    <t>e-DPR of Bansajhal GP,  Block  Batauli ,  District- Surguja, Chhattisgarh</t>
  </si>
  <si>
    <t xml:space="preserve">Community Work </t>
  </si>
  <si>
    <t>Gully plug</t>
  </si>
  <si>
    <t>SCT</t>
  </si>
  <si>
    <t>Gabion</t>
  </si>
  <si>
    <t>2rd Order Nala</t>
  </si>
  <si>
    <t>2A5E9a9, 4G2D6n5</t>
  </si>
  <si>
    <t>Govindpur</t>
  </si>
  <si>
    <t>4-9%</t>
  </si>
  <si>
    <t>aama jhariya nala</t>
  </si>
  <si>
    <t>10Nos</t>
  </si>
  <si>
    <t>14 Nos</t>
  </si>
  <si>
    <t>33 Nos</t>
  </si>
  <si>
    <t>Hkkjr firk jkeyky</t>
  </si>
  <si>
    <t>f'koukFk firk eFkqjk</t>
  </si>
  <si>
    <t>djyw firk yaxMw</t>
  </si>
  <si>
    <t>fljhtyky vk- jkelk;</t>
  </si>
  <si>
    <t>lq'khy csd vk- egs'k csd</t>
  </si>
  <si>
    <t>[kqyu vk- jsjs</t>
  </si>
  <si>
    <t>gfcylk; vk- egs'kjke</t>
  </si>
  <si>
    <t>fueZy vk- t;ukFk</t>
  </si>
  <si>
    <t>jkts'k dqekj vk- imyql</t>
  </si>
  <si>
    <t>vejlk; vk- yks/kjks</t>
  </si>
  <si>
    <t>lcylk; vk- fQ:</t>
  </si>
  <si>
    <t>f'kockydjke vk- isdjke</t>
  </si>
  <si>
    <t>uf/k;kjke vk- lq[kukjke</t>
  </si>
  <si>
    <t>lhrkjke vk- lq[kjke</t>
  </si>
  <si>
    <t>jfr;kjke vk- eaxyjke</t>
  </si>
  <si>
    <t>cksM+ks vk- cuw</t>
  </si>
  <si>
    <t xml:space="preserve">deys'k vk- cuokjh </t>
  </si>
  <si>
    <t>eukst vk- izselk;</t>
  </si>
  <si>
    <t>jkepj.k vk- nsoukFk</t>
  </si>
  <si>
    <t>v?kuw vk- cq)w</t>
  </si>
  <si>
    <t>foJke vk- cq)w</t>
  </si>
  <si>
    <t>jTtw vk- cq/kjke</t>
  </si>
  <si>
    <t>nsoukFk vk- tksxh</t>
  </si>
  <si>
    <t>nsoukFk vk- ?kqpk</t>
  </si>
  <si>
    <t>fl;kjke vk- lq[kjke</t>
  </si>
  <si>
    <t>pUns'oj vk- egs'oj</t>
  </si>
  <si>
    <t>eax: vk- cq)w</t>
  </si>
  <si>
    <t>Qwydqaojh ifr dUn:</t>
  </si>
  <si>
    <t>lqe: vk- cq)w</t>
  </si>
  <si>
    <t>ghjklk; vk- lq/ku</t>
  </si>
  <si>
    <t>ohjfot; feat vk- Fkksyks</t>
  </si>
  <si>
    <t>eaxylk; vk- yqUMwjke</t>
  </si>
  <si>
    <t>equs'oj vk- ghjklk;</t>
  </si>
  <si>
    <t>dkfcy@rqylh</t>
  </si>
  <si>
    <t>fot;@eaxy</t>
  </si>
  <si>
    <t>frjiu@cM[kk</t>
  </si>
  <si>
    <t>jathr@deysl</t>
  </si>
  <si>
    <t>fljhy@lqcsjke</t>
  </si>
  <si>
    <t>lueu@nljke</t>
  </si>
  <si>
    <t>cU/kqjke@lq[kuk</t>
  </si>
  <si>
    <t>enujke@eg: jke</t>
  </si>
  <si>
    <t>lquhy VksIiks@fljhy</t>
  </si>
  <si>
    <t>eqx: jke@cks;k jke</t>
  </si>
  <si>
    <t>/kelk;@dqanu</t>
  </si>
  <si>
    <t>ohjlk;@cqn~/kq</t>
  </si>
  <si>
    <t>vkuan dqtwj@t;ukFk</t>
  </si>
  <si>
    <t>dVbZ jke@egrks jke</t>
  </si>
  <si>
    <t>cqtyky@jkelk;</t>
  </si>
  <si>
    <t>fojkt feat@Fkksyks</t>
  </si>
  <si>
    <t>fot; dqtwj@eaxylk;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</si>
</sst>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1"/>
      <color theme="1"/>
      <name val="Kruti Dev 010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" xfId="0" applyFont="1" applyFill="1" applyBorder="1" applyAlignment="1">
      <alignment horizontal="left" vertical="top" wrapText="1"/>
    </xf>
    <xf numFmtId="2" fontId="3" fillId="4" borderId="1" xfId="0" applyNumberFormat="1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14" xfId="0" applyFont="1" applyFill="1" applyBorder="1" applyAlignment="1">
      <alignment horizontal="left" vertical="top" wrapText="1"/>
    </xf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3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7" xfId="0" applyFon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3" fillId="4" borderId="1" xfId="0" applyFont="1" applyFill="1" applyBorder="1"/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left" vertical="top" wrapText="1"/>
    </xf>
    <xf numFmtId="0" fontId="0" fillId="0" borderId="23" xfId="0" applyBorder="1"/>
    <xf numFmtId="2" fontId="0" fillId="0" borderId="23" xfId="0" applyNumberFormat="1" applyBorder="1"/>
    <xf numFmtId="0" fontId="3" fillId="5" borderId="23" xfId="0" applyFont="1" applyFill="1" applyBorder="1" applyAlignment="1">
      <alignment horizontal="left" vertical="top" wrapText="1"/>
    </xf>
    <xf numFmtId="0" fontId="0" fillId="5" borderId="23" xfId="0" applyFill="1" applyBorder="1"/>
    <xf numFmtId="0" fontId="0" fillId="5" borderId="23" xfId="0" applyFill="1" applyBorder="1" applyAlignment="1">
      <alignment horizontal="left" vertical="top"/>
    </xf>
    <xf numFmtId="0" fontId="9" fillId="5" borderId="23" xfId="0" applyFont="1" applyFill="1" applyBorder="1" applyAlignment="1">
      <alignment horizontal="left" vertical="top"/>
    </xf>
    <xf numFmtId="0" fontId="0" fillId="5" borderId="23" xfId="0" applyFill="1" applyBorder="1" applyAlignment="1">
      <alignment horizontal="left"/>
    </xf>
    <xf numFmtId="0" fontId="3" fillId="5" borderId="23" xfId="0" applyFont="1" applyFill="1" applyBorder="1"/>
    <xf numFmtId="0" fontId="3" fillId="5" borderId="23" xfId="0" applyFont="1" applyFill="1" applyBorder="1" applyAlignment="1">
      <alignment horizontal="left"/>
    </xf>
    <xf numFmtId="0" fontId="0" fillId="0" borderId="26" xfId="0" applyBorder="1"/>
    <xf numFmtId="0" fontId="16" fillId="2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right" vertical="center" wrapText="1"/>
    </xf>
    <xf numFmtId="0" fontId="15" fillId="2" borderId="23" xfId="0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6" xfId="0" applyNumberFormat="1" applyFill="1" applyBorder="1"/>
    <xf numFmtId="0" fontId="0" fillId="8" borderId="23" xfId="0" applyFill="1" applyBorder="1"/>
    <xf numFmtId="0" fontId="18" fillId="0" borderId="23" xfId="0" applyFont="1" applyBorder="1" applyAlignment="1">
      <alignment wrapText="1"/>
    </xf>
    <xf numFmtId="0" fontId="18" fillId="6" borderId="23" xfId="0" applyFont="1" applyFill="1" applyBorder="1" applyAlignment="1">
      <alignment wrapText="1"/>
    </xf>
    <xf numFmtId="0" fontId="0" fillId="5" borderId="23" xfId="0" applyFill="1" applyBorder="1" applyAlignment="1"/>
    <xf numFmtId="0" fontId="3" fillId="5" borderId="23" xfId="0" applyFont="1" applyFill="1" applyBorder="1" applyAlignment="1"/>
    <xf numFmtId="0" fontId="0" fillId="0" borderId="26" xfId="0" applyBorder="1" applyAlignment="1"/>
    <xf numFmtId="0" fontId="0" fillId="0" borderId="23" xfId="0" applyBorder="1" applyAlignment="1"/>
    <xf numFmtId="0" fontId="18" fillId="6" borderId="23" xfId="0" applyFont="1" applyFill="1" applyBorder="1" applyAlignment="1"/>
    <xf numFmtId="2" fontId="0" fillId="4" borderId="23" xfId="0" applyNumberFormat="1" applyFill="1" applyBorder="1"/>
    <xf numFmtId="2" fontId="0" fillId="8" borderId="0" xfId="0" applyNumberFormat="1" applyFill="1"/>
    <xf numFmtId="0" fontId="0" fillId="0" borderId="23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2" fontId="0" fillId="8" borderId="23" xfId="0" applyNumberFormat="1" applyFill="1" applyBorder="1"/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1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top" wrapText="1"/>
    </xf>
    <xf numFmtId="0" fontId="3" fillId="4" borderId="40" xfId="0" applyFont="1" applyFill="1" applyBorder="1" applyAlignment="1">
      <alignment horizontal="center" vertical="center" wrapText="1"/>
    </xf>
    <xf numFmtId="2" fontId="0" fillId="4" borderId="40" xfId="0" applyNumberFormat="1" applyFill="1" applyBorder="1"/>
    <xf numFmtId="0" fontId="0" fillId="4" borderId="40" xfId="0" applyFill="1" applyBorder="1"/>
    <xf numFmtId="2" fontId="3" fillId="4" borderId="40" xfId="0" applyNumberFormat="1" applyFont="1" applyFill="1" applyBorder="1" applyAlignment="1">
      <alignment horizontal="left" vertical="top" wrapText="1"/>
    </xf>
    <xf numFmtId="0" fontId="0" fillId="4" borderId="40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/>
    </xf>
    <xf numFmtId="0" fontId="23" fillId="4" borderId="19" xfId="0" applyFont="1" applyFill="1" applyBorder="1" applyAlignment="1">
      <alignment horizontal="left"/>
    </xf>
    <xf numFmtId="0" fontId="23" fillId="4" borderId="20" xfId="0" applyFont="1" applyFill="1" applyBorder="1" applyAlignment="1">
      <alignment horizontal="left"/>
    </xf>
    <xf numFmtId="0" fontId="23" fillId="4" borderId="21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20" fillId="4" borderId="19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0" fillId="4" borderId="33" xfId="0" applyFont="1" applyFill="1" applyBorder="1" applyAlignment="1">
      <alignment horizontal="center" wrapText="1"/>
    </xf>
    <xf numFmtId="0" fontId="10" fillId="4" borderId="34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 wrapText="1"/>
    </xf>
    <xf numFmtId="0" fontId="2" fillId="4" borderId="38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right"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horizontal="right" vertical="center" wrapText="1"/>
    </xf>
    <xf numFmtId="0" fontId="18" fillId="8" borderId="27" xfId="0" applyFont="1" applyFill="1" applyBorder="1" applyAlignment="1">
      <alignment horizontal="center" wrapText="1"/>
    </xf>
    <xf numFmtId="0" fontId="18" fillId="8" borderId="28" xfId="0" applyFont="1" applyFill="1" applyBorder="1" applyAlignment="1">
      <alignment horizontal="center" wrapText="1"/>
    </xf>
    <xf numFmtId="0" fontId="18" fillId="8" borderId="26" xfId="0" applyFont="1" applyFill="1" applyBorder="1" applyAlignment="1">
      <alignment horizontal="center" wrapText="1"/>
    </xf>
    <xf numFmtId="0" fontId="19" fillId="8" borderId="30" xfId="0" applyFont="1" applyFill="1" applyBorder="1" applyAlignment="1">
      <alignment horizontal="center"/>
    </xf>
    <xf numFmtId="0" fontId="19" fillId="8" borderId="3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="" xmlns:a16="http://schemas.microsoft.com/office/drawing/2014/main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="" xmlns:a16="http://schemas.microsoft.com/office/drawing/2014/main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="" xmlns:a16="http://schemas.microsoft.com/office/drawing/2014/main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="" xmlns:a16="http://schemas.microsoft.com/office/drawing/2014/main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="" xmlns:a16="http://schemas.microsoft.com/office/drawing/2014/main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="" xmlns:a16="http://schemas.microsoft.com/office/drawing/2014/main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="" xmlns:a16="http://schemas.microsoft.com/office/drawing/2014/main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="" xmlns:a16="http://schemas.microsoft.com/office/drawing/2014/main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="" xmlns:a16="http://schemas.microsoft.com/office/drawing/2014/main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="" xmlns:a16="http://schemas.microsoft.com/office/drawing/2014/main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="" xmlns:a16="http://schemas.microsoft.com/office/drawing/2014/main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="" xmlns:a16="http://schemas.microsoft.com/office/drawing/2014/main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="" xmlns:a16="http://schemas.microsoft.com/office/drawing/2014/main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="" xmlns:a16="http://schemas.microsoft.com/office/drawing/2014/main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="" xmlns:a16="http://schemas.microsoft.com/office/drawing/2014/main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="" xmlns:a16="http://schemas.microsoft.com/office/drawing/2014/main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="" xmlns:a16="http://schemas.microsoft.com/office/drawing/2014/main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="" xmlns:a16="http://schemas.microsoft.com/office/drawing/2014/main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="" xmlns:a16="http://schemas.microsoft.com/office/drawing/2014/main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jiu@cM[kk" TargetMode="External"/><Relationship Id="rId1" Type="http://schemas.openxmlformats.org/officeDocument/2006/relationships/hyperlink" Target="mailto:dkfcy@rqyl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S139"/>
  <sheetViews>
    <sheetView tabSelected="1" topLeftCell="A119" zoomScale="90" zoomScaleNormal="90" workbookViewId="0">
      <selection activeCell="A127" sqref="A127:XFD127"/>
    </sheetView>
  </sheetViews>
  <sheetFormatPr defaultRowHeight="14.25"/>
  <cols>
    <col min="1" max="1" width="9.140625" style="1"/>
    <col min="2" max="2" width="5.42578125" style="18" customWidth="1"/>
    <col min="3" max="3" width="14.7109375" style="18" customWidth="1"/>
    <col min="4" max="4" width="46" style="18" customWidth="1"/>
    <col min="5" max="5" width="11.140625" style="35" customWidth="1"/>
    <col min="6" max="6" width="13.28515625" style="35" customWidth="1"/>
    <col min="7" max="7" width="11.85546875" style="35" customWidth="1"/>
    <col min="8" max="8" width="12.140625" style="35" customWidth="1"/>
    <col min="9" max="9" width="14.28515625" style="18" customWidth="1"/>
    <col min="10" max="10" width="11.140625" style="18" customWidth="1"/>
    <col min="11" max="11" width="14" style="18" customWidth="1"/>
    <col min="12" max="12" width="10.28515625" style="18" customWidth="1"/>
    <col min="13" max="14" width="23.5703125" style="18" customWidth="1"/>
    <col min="15" max="15" width="10.85546875" style="18" customWidth="1"/>
    <col min="16" max="16384" width="9.140625" style="1"/>
  </cols>
  <sheetData>
    <row r="1" spans="2:19" ht="18.75" thickBot="1">
      <c r="B1" s="122" t="s">
        <v>302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2:19">
      <c r="B2" s="6"/>
      <c r="C2" s="4"/>
      <c r="D2" s="4"/>
      <c r="E2" s="29"/>
      <c r="F2" s="29"/>
      <c r="G2" s="29"/>
      <c r="H2" s="29"/>
      <c r="I2" s="4"/>
      <c r="J2" s="4"/>
      <c r="K2" s="4"/>
      <c r="L2" s="4"/>
      <c r="M2" s="4"/>
      <c r="N2" s="4"/>
      <c r="O2" s="5"/>
    </row>
    <row r="3" spans="2:19" ht="15" thickBot="1">
      <c r="B3" s="6"/>
      <c r="C3" s="4"/>
      <c r="D3" s="4"/>
      <c r="E3" s="145"/>
      <c r="F3" s="145"/>
      <c r="G3" s="145"/>
      <c r="H3" s="145"/>
      <c r="I3" s="145"/>
      <c r="J3" s="145"/>
      <c r="K3" s="145"/>
      <c r="L3" s="145"/>
      <c r="M3" s="96"/>
      <c r="N3" s="105"/>
      <c r="O3" s="5"/>
    </row>
    <row r="4" spans="2:19" ht="15">
      <c r="B4" s="19" t="s">
        <v>0</v>
      </c>
      <c r="C4" s="20"/>
      <c r="D4" s="20" t="s">
        <v>1</v>
      </c>
      <c r="E4" s="30"/>
      <c r="F4" s="30"/>
      <c r="G4" s="30"/>
      <c r="H4" s="30"/>
      <c r="I4" s="14"/>
      <c r="J4" s="14"/>
      <c r="K4" s="14"/>
      <c r="L4" s="14"/>
      <c r="M4" s="14"/>
      <c r="N4" s="14"/>
      <c r="O4" s="15"/>
    </row>
    <row r="5" spans="2:19" ht="28.5" customHeight="1">
      <c r="B5" s="3"/>
      <c r="C5" s="38"/>
      <c r="D5" s="2" t="s">
        <v>94</v>
      </c>
      <c r="E5" s="149" t="s">
        <v>308</v>
      </c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2:19" ht="20.100000000000001" customHeight="1">
      <c r="B6" s="3"/>
      <c r="C6" s="38"/>
      <c r="D6" s="2" t="s">
        <v>2</v>
      </c>
      <c r="E6" s="136" t="s">
        <v>294</v>
      </c>
      <c r="F6" s="136"/>
      <c r="G6" s="136"/>
      <c r="H6" s="136"/>
      <c r="I6" s="136"/>
      <c r="J6" s="136"/>
      <c r="K6" s="136"/>
      <c r="L6" s="102"/>
      <c r="M6" s="102"/>
      <c r="N6" s="102"/>
      <c r="O6" s="107"/>
    </row>
    <row r="7" spans="2:19" ht="20.100000000000001" customHeight="1">
      <c r="B7" s="3"/>
      <c r="C7" s="38"/>
      <c r="D7" s="2" t="s">
        <v>3</v>
      </c>
      <c r="E7" s="136" t="s">
        <v>300</v>
      </c>
      <c r="F7" s="136"/>
      <c r="G7" s="136"/>
      <c r="H7" s="136"/>
      <c r="I7" s="136"/>
      <c r="J7" s="136"/>
      <c r="K7" s="136"/>
      <c r="L7" s="102"/>
      <c r="M7" s="102"/>
      <c r="N7" s="102"/>
      <c r="O7" s="107"/>
      <c r="R7" s="141"/>
      <c r="S7" s="141"/>
    </row>
    <row r="8" spans="2:19" ht="20.100000000000001" customHeight="1">
      <c r="B8" s="3"/>
      <c r="C8" s="38"/>
      <c r="D8" s="2" t="s">
        <v>4</v>
      </c>
      <c r="E8" s="136" t="s">
        <v>309</v>
      </c>
      <c r="F8" s="136"/>
      <c r="G8" s="136"/>
      <c r="H8" s="136"/>
      <c r="I8" s="136"/>
      <c r="J8" s="136"/>
      <c r="K8" s="136"/>
      <c r="L8" s="102"/>
      <c r="M8" s="102"/>
      <c r="N8" s="102"/>
      <c r="O8" s="107"/>
    </row>
    <row r="9" spans="2:19" ht="20.100000000000001" customHeight="1" thickBot="1">
      <c r="B9" s="12"/>
      <c r="C9" s="37"/>
      <c r="D9" s="13" t="s">
        <v>95</v>
      </c>
      <c r="E9" s="126" t="s">
        <v>309</v>
      </c>
      <c r="F9" s="126"/>
      <c r="G9" s="126"/>
      <c r="H9" s="126"/>
      <c r="I9" s="126"/>
      <c r="J9" s="126"/>
      <c r="K9" s="126"/>
      <c r="L9" s="126"/>
      <c r="M9" s="37"/>
      <c r="N9" s="37"/>
      <c r="O9" s="108"/>
    </row>
    <row r="10" spans="2:19" ht="15" thickBot="1">
      <c r="B10" s="6"/>
      <c r="C10" s="4"/>
      <c r="D10" s="4"/>
      <c r="E10" s="29"/>
      <c r="F10" s="29"/>
      <c r="G10" s="29"/>
      <c r="H10" s="29"/>
      <c r="I10" s="4"/>
      <c r="J10" s="4"/>
      <c r="K10" s="4"/>
      <c r="L10" s="4"/>
      <c r="M10" s="4"/>
      <c r="N10" s="4"/>
      <c r="O10" s="5"/>
    </row>
    <row r="11" spans="2:19" ht="20.100000000000001" customHeight="1">
      <c r="B11" s="19" t="s">
        <v>5</v>
      </c>
      <c r="C11" s="20"/>
      <c r="D11" s="20" t="s">
        <v>6</v>
      </c>
      <c r="E11" s="30"/>
      <c r="F11" s="30"/>
      <c r="G11" s="30"/>
      <c r="H11" s="30"/>
      <c r="I11" s="14"/>
      <c r="J11" s="14"/>
      <c r="K11" s="14"/>
      <c r="L11" s="14"/>
      <c r="M11" s="14"/>
      <c r="N11" s="14"/>
      <c r="O11" s="15"/>
    </row>
    <row r="12" spans="2:19" ht="20.100000000000001" customHeight="1">
      <c r="B12" s="3"/>
      <c r="C12" s="38"/>
      <c r="D12" s="2" t="s">
        <v>7</v>
      </c>
      <c r="E12" s="44">
        <v>1033</v>
      </c>
      <c r="F12" s="44"/>
      <c r="G12" s="44"/>
      <c r="H12" s="44"/>
      <c r="I12" s="2"/>
      <c r="J12" s="2"/>
      <c r="K12" s="2"/>
      <c r="L12" s="2"/>
      <c r="M12" s="95"/>
      <c r="N12" s="102"/>
      <c r="O12" s="5"/>
    </row>
    <row r="13" spans="2:19" ht="20.100000000000001" customHeight="1">
      <c r="B13" s="3"/>
      <c r="C13" s="38"/>
      <c r="D13" s="2" t="s">
        <v>8</v>
      </c>
      <c r="E13" s="44">
        <v>1300</v>
      </c>
      <c r="F13" s="44"/>
      <c r="G13" s="44"/>
      <c r="H13" s="44"/>
      <c r="I13" s="2"/>
      <c r="J13" s="2"/>
      <c r="K13" s="2"/>
      <c r="L13" s="2"/>
      <c r="M13" s="95"/>
      <c r="N13" s="102"/>
      <c r="O13" s="5"/>
    </row>
    <row r="14" spans="2:19" ht="20.100000000000001" customHeight="1">
      <c r="B14" s="3"/>
      <c r="C14" s="38"/>
      <c r="D14" s="2" t="s">
        <v>9</v>
      </c>
      <c r="E14" s="36" t="s">
        <v>295</v>
      </c>
      <c r="F14" s="36"/>
      <c r="G14" s="36"/>
      <c r="H14" s="36"/>
      <c r="I14" s="2"/>
      <c r="J14" s="2"/>
      <c r="K14" s="2"/>
      <c r="L14" s="2"/>
      <c r="M14" s="95"/>
      <c r="N14" s="102"/>
      <c r="O14" s="5"/>
    </row>
    <row r="15" spans="2:19" ht="20.100000000000001" customHeight="1">
      <c r="B15" s="3"/>
      <c r="C15" s="38"/>
      <c r="D15" s="2" t="s">
        <v>10</v>
      </c>
      <c r="E15" s="45" t="s">
        <v>310</v>
      </c>
      <c r="F15" s="45"/>
      <c r="G15" s="45"/>
      <c r="H15" s="45"/>
      <c r="I15" s="2"/>
      <c r="J15" s="2"/>
      <c r="K15" s="2"/>
      <c r="L15" s="2"/>
      <c r="M15" s="95"/>
      <c r="N15" s="102"/>
      <c r="O15" s="5"/>
    </row>
    <row r="16" spans="2:19" ht="20.100000000000001" customHeight="1">
      <c r="B16" s="3"/>
      <c r="C16" s="38"/>
      <c r="D16" s="2" t="s">
        <v>40</v>
      </c>
      <c r="E16" s="136" t="s">
        <v>311</v>
      </c>
      <c r="F16" s="136"/>
      <c r="G16" s="136"/>
      <c r="H16" s="136"/>
      <c r="I16" s="125"/>
      <c r="J16" s="125"/>
      <c r="K16" s="125"/>
      <c r="L16" s="125"/>
      <c r="M16" s="95"/>
      <c r="N16" s="102"/>
      <c r="O16" s="5"/>
    </row>
    <row r="17" spans="2:15" ht="20.100000000000001" customHeight="1">
      <c r="B17" s="3"/>
      <c r="C17" s="38"/>
      <c r="D17" s="2"/>
      <c r="E17" s="44"/>
      <c r="F17" s="44"/>
      <c r="G17" s="44"/>
      <c r="H17" s="44"/>
      <c r="I17" s="125"/>
      <c r="J17" s="125"/>
      <c r="K17" s="125"/>
      <c r="L17" s="125"/>
      <c r="M17" s="95"/>
      <c r="N17" s="102"/>
      <c r="O17" s="5"/>
    </row>
    <row r="18" spans="2:15" ht="20.100000000000001" customHeight="1" thickBot="1">
      <c r="B18" s="12"/>
      <c r="C18" s="37"/>
      <c r="D18" s="13"/>
      <c r="E18" s="27"/>
      <c r="F18" s="27"/>
      <c r="G18" s="27"/>
      <c r="H18" s="27"/>
      <c r="I18" s="13"/>
      <c r="J18" s="13"/>
      <c r="K18" s="13"/>
      <c r="L18" s="13"/>
      <c r="M18" s="37"/>
      <c r="N18" s="37"/>
      <c r="O18" s="9"/>
    </row>
    <row r="19" spans="2:15" ht="20.100000000000001" customHeight="1" thickBot="1">
      <c r="B19" s="3"/>
      <c r="C19" s="38"/>
      <c r="D19" s="2"/>
      <c r="E19" s="26"/>
      <c r="F19" s="26"/>
      <c r="G19" s="26"/>
      <c r="H19" s="26"/>
      <c r="I19" s="2"/>
      <c r="J19" s="2"/>
      <c r="K19" s="2"/>
      <c r="L19" s="2"/>
      <c r="M19" s="95"/>
      <c r="N19" s="102"/>
      <c r="O19" s="5"/>
    </row>
    <row r="20" spans="2:15" ht="20.100000000000001" customHeight="1">
      <c r="B20" s="21" t="s">
        <v>13</v>
      </c>
      <c r="C20" s="22"/>
      <c r="D20" s="22" t="s">
        <v>101</v>
      </c>
      <c r="E20" s="50"/>
      <c r="F20" s="50"/>
      <c r="G20" s="50"/>
      <c r="H20" s="50"/>
      <c r="I20" s="16"/>
      <c r="J20" s="16"/>
      <c r="K20" s="16"/>
      <c r="L20" s="16"/>
      <c r="M20" s="16"/>
      <c r="N20" s="16"/>
      <c r="O20" s="15"/>
    </row>
    <row r="21" spans="2:15" ht="20.100000000000001" customHeight="1">
      <c r="B21" s="6"/>
      <c r="C21" s="4"/>
      <c r="D21" s="2" t="s">
        <v>11</v>
      </c>
      <c r="E21" s="48">
        <v>1218</v>
      </c>
      <c r="F21" s="48"/>
      <c r="G21" s="48"/>
      <c r="H21" s="48"/>
      <c r="I21" s="4"/>
      <c r="J21" s="4"/>
      <c r="K21" s="4"/>
      <c r="L21" s="4"/>
      <c r="M21" s="4"/>
      <c r="N21" s="4"/>
      <c r="O21" s="5"/>
    </row>
    <row r="22" spans="2:15" ht="20.100000000000001" customHeight="1">
      <c r="B22" s="6"/>
      <c r="C22" s="4"/>
      <c r="D22" s="2" t="s">
        <v>102</v>
      </c>
      <c r="E22" s="48">
        <v>303</v>
      </c>
      <c r="F22" s="48"/>
      <c r="G22" s="48"/>
      <c r="H22" s="48"/>
      <c r="I22" s="4"/>
      <c r="J22" s="4"/>
      <c r="K22" s="4"/>
      <c r="L22" s="4"/>
      <c r="M22" s="4"/>
      <c r="N22" s="4"/>
      <c r="O22" s="5"/>
    </row>
    <row r="23" spans="2:15" ht="20.100000000000001" customHeight="1">
      <c r="B23" s="6"/>
      <c r="C23" s="4"/>
      <c r="D23" s="2" t="s">
        <v>12</v>
      </c>
      <c r="E23" s="48">
        <v>1057</v>
      </c>
      <c r="F23" s="48"/>
      <c r="G23" s="48"/>
      <c r="H23" s="48"/>
      <c r="I23" s="4"/>
      <c r="J23" s="4"/>
      <c r="K23" s="4"/>
      <c r="L23" s="4"/>
      <c r="M23" s="4"/>
      <c r="N23" s="4"/>
      <c r="O23" s="5"/>
    </row>
    <row r="24" spans="2:15" ht="20.100000000000001" customHeight="1" thickBot="1">
      <c r="B24" s="7"/>
      <c r="C24" s="8"/>
      <c r="D24" s="13" t="s">
        <v>35</v>
      </c>
      <c r="E24" s="49">
        <v>53</v>
      </c>
      <c r="F24" s="49"/>
      <c r="G24" s="49"/>
      <c r="H24" s="49"/>
      <c r="I24" s="8"/>
      <c r="J24" s="8"/>
      <c r="K24" s="8"/>
      <c r="L24" s="8"/>
      <c r="M24" s="8"/>
      <c r="N24" s="8"/>
      <c r="O24" s="9"/>
    </row>
    <row r="25" spans="2:15" ht="24.95" customHeight="1">
      <c r="B25" s="23" t="s">
        <v>14</v>
      </c>
      <c r="C25" s="39"/>
      <c r="D25" s="24" t="s">
        <v>103</v>
      </c>
      <c r="E25" s="47"/>
      <c r="F25" s="47"/>
      <c r="G25" s="47"/>
      <c r="H25" s="47"/>
      <c r="I25" s="16"/>
      <c r="J25" s="16"/>
      <c r="K25" s="16"/>
      <c r="L25" s="16"/>
      <c r="M25" s="16"/>
      <c r="N25" s="16"/>
      <c r="O25" s="15"/>
    </row>
    <row r="26" spans="2:15" ht="35.1" customHeight="1">
      <c r="B26" s="6"/>
      <c r="C26" s="4"/>
      <c r="D26" s="2" t="s">
        <v>96</v>
      </c>
      <c r="E26" s="44">
        <v>285</v>
      </c>
      <c r="F26" s="44"/>
      <c r="G26" s="44"/>
      <c r="H26" s="44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2" t="s">
        <v>97</v>
      </c>
      <c r="E27" s="44">
        <v>7062</v>
      </c>
      <c r="F27" s="44"/>
      <c r="G27" s="44"/>
      <c r="H27" s="44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2" t="s">
        <v>91</v>
      </c>
      <c r="E28" s="44">
        <v>13</v>
      </c>
      <c r="F28" s="44"/>
      <c r="G28" s="44"/>
      <c r="H28" s="44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2" t="s">
        <v>93</v>
      </c>
      <c r="E29" s="44">
        <v>18.45</v>
      </c>
      <c r="F29" s="44"/>
      <c r="G29" s="44"/>
      <c r="H29" s="44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3" t="s">
        <v>92</v>
      </c>
      <c r="E30" s="46">
        <v>24.87</v>
      </c>
      <c r="F30" s="46"/>
      <c r="G30" s="46"/>
      <c r="H30" s="46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4"/>
      <c r="E31" s="51"/>
      <c r="F31" s="51"/>
      <c r="G31" s="51"/>
      <c r="H31" s="51"/>
      <c r="I31" s="4"/>
      <c r="J31" s="4"/>
      <c r="K31" s="4"/>
      <c r="L31" s="4"/>
      <c r="M31" s="4"/>
      <c r="N31" s="4"/>
      <c r="O31" s="5"/>
    </row>
    <row r="32" spans="2:15" ht="20.100000000000001" customHeight="1">
      <c r="B32" s="21" t="s">
        <v>23</v>
      </c>
      <c r="C32" s="22"/>
      <c r="D32" s="22" t="s">
        <v>15</v>
      </c>
      <c r="E32" s="47"/>
      <c r="F32" s="47"/>
      <c r="G32" s="47"/>
      <c r="H32" s="47"/>
      <c r="I32" s="16"/>
      <c r="J32" s="16"/>
      <c r="K32" s="16"/>
      <c r="L32" s="16"/>
      <c r="M32" s="16"/>
      <c r="N32" s="16"/>
      <c r="O32" s="15"/>
    </row>
    <row r="33" spans="2:15" ht="20.100000000000001" customHeight="1">
      <c r="B33" s="6"/>
      <c r="C33" s="4"/>
      <c r="D33" s="2" t="s">
        <v>16</v>
      </c>
      <c r="E33" s="52">
        <v>395</v>
      </c>
      <c r="F33" s="52"/>
      <c r="G33" s="52"/>
      <c r="H33" s="52"/>
      <c r="I33" s="4"/>
      <c r="J33" s="4"/>
      <c r="K33" s="4"/>
      <c r="L33" s="4"/>
      <c r="M33" s="4"/>
      <c r="N33" s="4"/>
      <c r="O33" s="5"/>
    </row>
    <row r="34" spans="2:15" ht="20.100000000000001" customHeight="1">
      <c r="B34" s="6"/>
      <c r="C34" s="4"/>
      <c r="D34" s="2" t="s">
        <v>17</v>
      </c>
      <c r="E34" s="52">
        <v>5</v>
      </c>
      <c r="F34" s="52"/>
      <c r="G34" s="52"/>
      <c r="H34" s="52"/>
      <c r="I34" s="4"/>
      <c r="J34" s="4"/>
      <c r="K34" s="4"/>
      <c r="L34" s="4"/>
      <c r="M34" s="4"/>
      <c r="N34" s="4"/>
      <c r="O34" s="5"/>
    </row>
    <row r="35" spans="2:15" ht="20.100000000000001" customHeight="1">
      <c r="B35" s="6"/>
      <c r="C35" s="4"/>
      <c r="D35" s="2" t="s">
        <v>18</v>
      </c>
      <c r="E35" s="52">
        <v>62</v>
      </c>
      <c r="F35" s="52"/>
      <c r="G35" s="52"/>
      <c r="H35" s="52"/>
      <c r="I35" s="4"/>
      <c r="J35" s="4"/>
      <c r="K35" s="4"/>
      <c r="L35" s="4"/>
      <c r="M35" s="4"/>
      <c r="N35" s="4"/>
      <c r="O35" s="5"/>
    </row>
    <row r="36" spans="2:15" ht="20.100000000000001" customHeight="1">
      <c r="B36" s="6"/>
      <c r="C36" s="4"/>
      <c r="D36" s="2" t="s">
        <v>19</v>
      </c>
      <c r="E36" s="52">
        <v>485</v>
      </c>
      <c r="F36" s="52"/>
      <c r="G36" s="52"/>
      <c r="H36" s="52"/>
      <c r="I36" s="4"/>
      <c r="J36" s="4"/>
      <c r="K36" s="4"/>
      <c r="L36" s="4"/>
      <c r="M36" s="4"/>
      <c r="N36" s="4"/>
      <c r="O36" s="5"/>
    </row>
    <row r="37" spans="2:15" ht="20.100000000000001" customHeight="1">
      <c r="B37" s="6"/>
      <c r="C37" s="4"/>
      <c r="D37" s="2" t="s">
        <v>20</v>
      </c>
      <c r="E37" s="52">
        <v>1.35</v>
      </c>
      <c r="F37" s="52"/>
      <c r="G37" s="52"/>
      <c r="H37" s="52"/>
      <c r="I37" s="4"/>
      <c r="J37" s="4"/>
      <c r="K37" s="4"/>
      <c r="L37" s="4"/>
      <c r="M37" s="4"/>
      <c r="N37" s="4"/>
      <c r="O37" s="5"/>
    </row>
    <row r="38" spans="2:15" ht="20.100000000000001" customHeight="1">
      <c r="B38" s="6"/>
      <c r="C38" s="4"/>
      <c r="D38" s="2" t="s">
        <v>21</v>
      </c>
      <c r="E38" s="52">
        <v>0</v>
      </c>
      <c r="F38" s="52"/>
      <c r="G38" s="52"/>
      <c r="H38" s="52"/>
      <c r="I38" s="4"/>
      <c r="J38" s="4"/>
      <c r="K38" s="4"/>
      <c r="L38" s="4"/>
      <c r="M38" s="4"/>
      <c r="N38" s="4"/>
      <c r="O38" s="5"/>
    </row>
    <row r="39" spans="2:15" ht="20.100000000000001" customHeight="1" thickBot="1">
      <c r="B39" s="7"/>
      <c r="C39" s="8"/>
      <c r="D39" s="13" t="s">
        <v>22</v>
      </c>
      <c r="E39" s="53">
        <v>58.7</v>
      </c>
      <c r="F39" s="53"/>
      <c r="G39" s="53"/>
      <c r="H39" s="53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4"/>
      <c r="E40" s="51"/>
      <c r="F40" s="51"/>
      <c r="G40" s="51"/>
      <c r="H40" s="51"/>
      <c r="I40" s="4"/>
      <c r="J40" s="4"/>
      <c r="K40" s="4"/>
      <c r="L40" s="4"/>
      <c r="M40" s="4"/>
      <c r="N40" s="4"/>
      <c r="O40" s="5"/>
    </row>
    <row r="41" spans="2:15" ht="15">
      <c r="B41" s="21" t="s">
        <v>28</v>
      </c>
      <c r="C41" s="22"/>
      <c r="D41" s="22" t="s">
        <v>24</v>
      </c>
      <c r="E41" s="47"/>
      <c r="F41" s="47"/>
      <c r="G41" s="47"/>
      <c r="H41" s="47"/>
      <c r="I41" s="16"/>
      <c r="J41" s="16"/>
      <c r="K41" s="16"/>
      <c r="L41" s="16"/>
      <c r="M41" s="16"/>
      <c r="N41" s="16"/>
      <c r="O41" s="15"/>
    </row>
    <row r="42" spans="2:15" ht="20.100000000000001" customHeight="1">
      <c r="B42" s="6"/>
      <c r="C42" s="4"/>
      <c r="D42" s="2" t="s">
        <v>25</v>
      </c>
      <c r="E42" s="52">
        <v>485</v>
      </c>
      <c r="F42" s="52"/>
      <c r="G42" s="52"/>
      <c r="H42" s="52"/>
      <c r="I42" s="4"/>
      <c r="J42" s="4"/>
      <c r="K42" s="4"/>
      <c r="L42" s="4"/>
      <c r="M42" s="4"/>
      <c r="N42" s="4"/>
      <c r="O42" s="5"/>
    </row>
    <row r="43" spans="2:15" ht="20.100000000000001" customHeight="1">
      <c r="B43" s="6"/>
      <c r="C43" s="4"/>
      <c r="D43" s="2" t="s">
        <v>26</v>
      </c>
      <c r="E43" s="44">
        <v>141</v>
      </c>
      <c r="F43" s="44"/>
      <c r="G43" s="44"/>
      <c r="H43" s="44"/>
      <c r="I43" s="4"/>
      <c r="J43" s="4"/>
      <c r="K43" s="4"/>
      <c r="L43" s="4"/>
      <c r="M43" s="4"/>
      <c r="N43" s="4"/>
      <c r="O43" s="5"/>
    </row>
    <row r="44" spans="2:15" ht="20.100000000000001" customHeight="1">
      <c r="B44" s="6"/>
      <c r="C44" s="4"/>
      <c r="D44" s="2" t="s">
        <v>34</v>
      </c>
      <c r="E44" s="44">
        <v>270</v>
      </c>
      <c r="F44" s="44"/>
      <c r="G44" s="44"/>
      <c r="H44" s="44"/>
      <c r="I44" s="4"/>
      <c r="J44" s="4"/>
      <c r="K44" s="4"/>
      <c r="L44" s="4"/>
      <c r="M44" s="4"/>
      <c r="N44" s="4"/>
      <c r="O44" s="5"/>
    </row>
    <row r="45" spans="2:15" ht="20.100000000000001" customHeight="1">
      <c r="B45" s="6"/>
      <c r="C45" s="4"/>
      <c r="D45" s="2" t="s">
        <v>108</v>
      </c>
      <c r="E45" s="44">
        <v>137</v>
      </c>
      <c r="F45" s="44"/>
      <c r="G45" s="44"/>
      <c r="H45" s="44"/>
      <c r="I45" s="4"/>
      <c r="J45" s="4"/>
      <c r="K45" s="4"/>
      <c r="L45" s="4"/>
      <c r="M45" s="4"/>
      <c r="N45" s="4"/>
      <c r="O45" s="5"/>
    </row>
    <row r="46" spans="2:15" ht="20.100000000000001" customHeight="1" thickBot="1">
      <c r="B46" s="7"/>
      <c r="C46" s="8"/>
      <c r="D46" s="13" t="s">
        <v>27</v>
      </c>
      <c r="E46" s="46">
        <v>4800</v>
      </c>
      <c r="F46" s="46"/>
      <c r="G46" s="46"/>
      <c r="H46" s="46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4"/>
      <c r="E47" s="29"/>
      <c r="F47" s="29"/>
      <c r="G47" s="29"/>
      <c r="H47" s="29"/>
      <c r="I47" s="4"/>
      <c r="J47" s="4"/>
      <c r="K47" s="4"/>
      <c r="L47" s="4"/>
      <c r="M47" s="4"/>
      <c r="N47" s="4"/>
      <c r="O47" s="5"/>
    </row>
    <row r="48" spans="2:15" ht="15">
      <c r="B48" s="21" t="s">
        <v>36</v>
      </c>
      <c r="C48" s="22"/>
      <c r="D48" s="22" t="s">
        <v>116</v>
      </c>
      <c r="E48" s="32"/>
      <c r="F48" s="32"/>
      <c r="G48" s="32"/>
      <c r="H48" s="32"/>
      <c r="I48" s="16"/>
      <c r="J48" s="16"/>
      <c r="K48" s="16"/>
      <c r="L48" s="16"/>
      <c r="M48" s="16"/>
      <c r="N48" s="16"/>
      <c r="O48" s="15"/>
    </row>
    <row r="49" spans="2:15" ht="20.100000000000001" customHeight="1">
      <c r="B49" s="6"/>
      <c r="C49" s="4"/>
      <c r="D49" s="2" t="s">
        <v>107</v>
      </c>
      <c r="E49" s="111" t="s">
        <v>312</v>
      </c>
      <c r="F49" s="44"/>
      <c r="G49" s="44"/>
      <c r="H49" s="44"/>
      <c r="I49" s="4"/>
      <c r="J49" s="4"/>
      <c r="K49" s="4"/>
      <c r="L49" s="4"/>
      <c r="M49" s="4"/>
      <c r="N49" s="4"/>
      <c r="O49" s="5"/>
    </row>
    <row r="50" spans="2:15" ht="20.100000000000001" customHeight="1">
      <c r="B50" s="6"/>
      <c r="C50" s="4"/>
      <c r="D50" s="2" t="s">
        <v>45</v>
      </c>
      <c r="E50" s="111" t="s">
        <v>313</v>
      </c>
      <c r="F50" s="44"/>
      <c r="G50" s="44"/>
      <c r="H50" s="44"/>
      <c r="I50" s="4"/>
      <c r="J50" s="4"/>
      <c r="K50" s="4"/>
      <c r="L50" s="4"/>
      <c r="M50" s="4"/>
      <c r="N50" s="4"/>
      <c r="O50" s="5"/>
    </row>
    <row r="51" spans="2:15" ht="20.100000000000001" customHeight="1">
      <c r="B51" s="6"/>
      <c r="C51" s="4"/>
      <c r="D51" s="2" t="s">
        <v>46</v>
      </c>
      <c r="E51" s="111" t="s">
        <v>314</v>
      </c>
      <c r="F51" s="44"/>
      <c r="G51" s="44"/>
      <c r="H51" s="44"/>
      <c r="I51" s="4"/>
      <c r="J51" s="4"/>
      <c r="K51" s="4"/>
      <c r="L51" s="4"/>
      <c r="M51" s="4"/>
      <c r="N51" s="4"/>
      <c r="O51" s="5"/>
    </row>
    <row r="52" spans="2:15" ht="20.100000000000001" customHeight="1" thickBot="1">
      <c r="B52" s="7"/>
      <c r="C52" s="8"/>
      <c r="D52" s="8"/>
      <c r="E52" s="33"/>
      <c r="F52" s="33"/>
      <c r="G52" s="33"/>
      <c r="H52" s="33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4"/>
      <c r="E53" s="29"/>
      <c r="F53" s="29"/>
      <c r="G53" s="29"/>
      <c r="H53" s="29"/>
      <c r="I53" s="4"/>
      <c r="J53" s="4"/>
      <c r="K53" s="4"/>
      <c r="L53" s="4"/>
      <c r="M53" s="4"/>
      <c r="N53" s="4"/>
      <c r="O53" s="5"/>
    </row>
    <row r="54" spans="2:15" ht="15">
      <c r="B54" s="19" t="s">
        <v>43</v>
      </c>
      <c r="C54" s="20"/>
      <c r="D54" s="20" t="s">
        <v>41</v>
      </c>
      <c r="E54" s="30"/>
      <c r="F54" s="30"/>
      <c r="G54" s="30"/>
      <c r="H54" s="30"/>
      <c r="I54" s="14"/>
      <c r="J54" s="14"/>
      <c r="K54" s="14"/>
      <c r="L54" s="14"/>
      <c r="M54" s="14"/>
      <c r="N54" s="14"/>
      <c r="O54" s="15"/>
    </row>
    <row r="55" spans="2:15" ht="30" customHeight="1">
      <c r="B55" s="3"/>
      <c r="C55" s="38"/>
      <c r="D55" s="2" t="s">
        <v>104</v>
      </c>
      <c r="E55" s="34">
        <v>0.64</v>
      </c>
      <c r="F55" s="34"/>
      <c r="G55" s="34"/>
      <c r="H55" s="34"/>
      <c r="I55" s="2"/>
      <c r="J55" s="2"/>
      <c r="K55" s="2"/>
      <c r="L55" s="2"/>
      <c r="M55" s="95"/>
      <c r="N55" s="102"/>
      <c r="O55" s="5"/>
    </row>
    <row r="56" spans="2:15" ht="30" customHeight="1">
      <c r="B56" s="3"/>
      <c r="C56" s="38"/>
      <c r="D56" s="2" t="s">
        <v>105</v>
      </c>
      <c r="E56" s="34">
        <v>0.09</v>
      </c>
      <c r="F56" s="34"/>
      <c r="G56" s="34"/>
      <c r="H56" s="34"/>
      <c r="I56" s="2"/>
      <c r="J56" s="2"/>
      <c r="K56" s="2"/>
      <c r="L56" s="2"/>
      <c r="M56" s="95"/>
      <c r="N56" s="102"/>
      <c r="O56" s="5"/>
    </row>
    <row r="57" spans="2:15" ht="30" customHeight="1">
      <c r="B57" s="3"/>
      <c r="C57" s="38"/>
      <c r="D57" s="2" t="s">
        <v>106</v>
      </c>
      <c r="E57" s="34">
        <v>0.2</v>
      </c>
      <c r="F57" s="34"/>
      <c r="G57" s="34"/>
      <c r="H57" s="34"/>
      <c r="I57" s="2"/>
      <c r="J57" s="2"/>
      <c r="K57" s="2"/>
      <c r="L57" s="2"/>
      <c r="M57" s="95"/>
      <c r="N57" s="102"/>
      <c r="O57" s="5"/>
    </row>
    <row r="58" spans="2:15">
      <c r="B58" s="3"/>
      <c r="C58" s="38"/>
      <c r="D58" s="2" t="s">
        <v>98</v>
      </c>
      <c r="E58" s="34">
        <v>0.03</v>
      </c>
      <c r="F58" s="34"/>
      <c r="G58" s="34"/>
      <c r="H58" s="34"/>
      <c r="I58" s="2"/>
      <c r="J58" s="2"/>
      <c r="K58" s="2"/>
      <c r="L58" s="2"/>
      <c r="M58" s="95"/>
      <c r="N58" s="102"/>
      <c r="O58" s="5"/>
    </row>
    <row r="59" spans="2:15">
      <c r="B59" s="3"/>
      <c r="C59" s="38"/>
      <c r="D59" s="2" t="s">
        <v>42</v>
      </c>
      <c r="E59" s="34">
        <v>0.04</v>
      </c>
      <c r="F59" s="34"/>
      <c r="G59" s="34"/>
      <c r="H59" s="34"/>
      <c r="I59" s="2"/>
      <c r="J59" s="2"/>
      <c r="K59" s="2"/>
      <c r="L59" s="2"/>
      <c r="M59" s="95"/>
      <c r="N59" s="102"/>
      <c r="O59" s="5"/>
    </row>
    <row r="60" spans="2:15" ht="15" thickBot="1">
      <c r="B60" s="7"/>
      <c r="C60" s="8"/>
      <c r="D60" s="8"/>
      <c r="E60" s="33"/>
      <c r="F60" s="33"/>
      <c r="G60" s="33"/>
      <c r="H60" s="33"/>
      <c r="I60" s="8"/>
      <c r="J60" s="8"/>
      <c r="K60" s="8"/>
      <c r="L60" s="8"/>
      <c r="M60" s="8"/>
      <c r="N60" s="8"/>
      <c r="O60" s="9"/>
    </row>
    <row r="61" spans="2:15" ht="30" customHeight="1">
      <c r="B61" s="21" t="s">
        <v>44</v>
      </c>
      <c r="C61" s="22"/>
      <c r="D61" s="22" t="s">
        <v>29</v>
      </c>
      <c r="E61" s="31"/>
      <c r="F61" s="31"/>
      <c r="G61" s="31"/>
      <c r="H61" s="31"/>
      <c r="I61" s="16"/>
      <c r="J61" s="16"/>
      <c r="K61" s="16"/>
      <c r="L61" s="16"/>
      <c r="M61" s="16"/>
      <c r="N61" s="16"/>
      <c r="O61" s="15"/>
    </row>
    <row r="62" spans="2:15" ht="30" customHeight="1">
      <c r="B62" s="6"/>
      <c r="C62" s="4"/>
      <c r="D62" s="38" t="s">
        <v>111</v>
      </c>
      <c r="E62" s="44">
        <v>45.674999999999997</v>
      </c>
      <c r="F62" s="44"/>
      <c r="G62" s="106" t="s">
        <v>301</v>
      </c>
      <c r="H62" s="44"/>
      <c r="I62" s="4"/>
      <c r="J62" s="4"/>
      <c r="K62" s="4"/>
      <c r="L62" s="4"/>
      <c r="M62" s="4"/>
      <c r="N62" s="4"/>
      <c r="O62" s="5"/>
    </row>
    <row r="63" spans="2:15" ht="39.950000000000003" customHeight="1">
      <c r="B63" s="6"/>
      <c r="C63" s="4"/>
      <c r="D63" s="38" t="s">
        <v>112</v>
      </c>
      <c r="E63" s="44">
        <v>2.82</v>
      </c>
      <c r="F63" s="44"/>
      <c r="G63" s="44"/>
      <c r="H63" s="44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38" t="s">
        <v>113</v>
      </c>
      <c r="E64" s="110">
        <v>42.854999999999997</v>
      </c>
      <c r="F64" s="44"/>
      <c r="G64" s="44"/>
      <c r="H64" s="44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56"/>
      <c r="D65" s="57" t="s">
        <v>239</v>
      </c>
      <c r="E65" s="94">
        <v>47.56</v>
      </c>
      <c r="F65" s="94"/>
      <c r="G65" s="94"/>
      <c r="H65" s="94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58"/>
      <c r="D66" s="59" t="s">
        <v>240</v>
      </c>
      <c r="E66" s="79">
        <v>1.1100000000000001</v>
      </c>
      <c r="F66" s="79"/>
      <c r="G66" s="79"/>
      <c r="H66" s="79"/>
      <c r="I66" s="8"/>
      <c r="J66" s="8"/>
      <c r="K66" s="8"/>
      <c r="L66" s="8"/>
      <c r="M66" s="8"/>
      <c r="N66" s="8"/>
      <c r="O66" s="9"/>
    </row>
    <row r="67" spans="2:15" ht="60" customHeight="1">
      <c r="B67" s="54" t="s">
        <v>109</v>
      </c>
      <c r="C67" s="55"/>
      <c r="D67" s="55" t="s">
        <v>37</v>
      </c>
      <c r="E67" s="51"/>
      <c r="F67" s="51"/>
      <c r="G67" s="51"/>
      <c r="H67" s="51"/>
      <c r="I67" s="4"/>
      <c r="J67" s="4"/>
      <c r="K67" s="4"/>
      <c r="L67" s="4"/>
      <c r="M67" s="4"/>
      <c r="N67" s="4"/>
      <c r="O67" s="5"/>
    </row>
    <row r="68" spans="2:15">
      <c r="B68" s="6"/>
      <c r="C68" s="4"/>
      <c r="D68" s="4"/>
      <c r="E68" s="51"/>
      <c r="F68" s="51"/>
      <c r="G68" s="51"/>
      <c r="H68" s="51"/>
      <c r="I68" s="4"/>
      <c r="J68" s="4"/>
      <c r="K68" s="4"/>
      <c r="L68" s="4"/>
      <c r="M68" s="4"/>
      <c r="N68" s="4"/>
      <c r="O68" s="5"/>
    </row>
    <row r="69" spans="2:15">
      <c r="B69" s="6"/>
      <c r="C69" s="4"/>
      <c r="D69" s="2" t="s">
        <v>99</v>
      </c>
      <c r="E69" s="80"/>
      <c r="F69" s="80">
        <v>42</v>
      </c>
      <c r="G69" s="80"/>
      <c r="H69" s="80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2" t="s">
        <v>38</v>
      </c>
      <c r="E70" s="80"/>
      <c r="F70" s="80">
        <v>122</v>
      </c>
      <c r="G70" s="80"/>
      <c r="H70" s="80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3" t="s">
        <v>289</v>
      </c>
      <c r="E71" s="81"/>
      <c r="F71" s="81">
        <v>34</v>
      </c>
      <c r="G71" s="81"/>
      <c r="H71" s="81"/>
      <c r="I71" s="8"/>
      <c r="J71" s="8"/>
      <c r="K71" s="8"/>
      <c r="L71" s="8"/>
      <c r="M71" s="8"/>
      <c r="N71" s="8"/>
      <c r="O71" s="9"/>
    </row>
    <row r="72" spans="2:15" ht="15" thickBot="1">
      <c r="B72" s="6"/>
      <c r="C72" s="4"/>
      <c r="D72" s="4"/>
      <c r="E72" s="29"/>
      <c r="F72" s="29"/>
      <c r="G72" s="29"/>
      <c r="H72" s="29"/>
      <c r="I72" s="4"/>
      <c r="J72" s="4"/>
      <c r="K72" s="4"/>
      <c r="L72" s="4"/>
      <c r="M72" s="4"/>
      <c r="N72" s="4"/>
      <c r="O72" s="5"/>
    </row>
    <row r="73" spans="2:15" ht="15">
      <c r="B73" s="25" t="s">
        <v>110</v>
      </c>
      <c r="C73" s="40"/>
      <c r="D73" s="142" t="s">
        <v>30</v>
      </c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</row>
    <row r="74" spans="2:15" s="98" customFormat="1" ht="60" customHeight="1">
      <c r="B74" s="130" t="s">
        <v>117</v>
      </c>
      <c r="C74" s="131" t="s">
        <v>39</v>
      </c>
      <c r="D74" s="132" t="s">
        <v>290</v>
      </c>
      <c r="E74" s="131" t="s">
        <v>31</v>
      </c>
      <c r="F74" s="134" t="s">
        <v>114</v>
      </c>
      <c r="G74" s="135"/>
      <c r="H74" s="135"/>
      <c r="I74" s="99" t="s">
        <v>32</v>
      </c>
      <c r="J74" s="99" t="s">
        <v>288</v>
      </c>
      <c r="K74" s="99" t="s">
        <v>115</v>
      </c>
      <c r="L74" s="99" t="s">
        <v>33</v>
      </c>
      <c r="M74" s="104" t="s">
        <v>296</v>
      </c>
      <c r="N74" s="103" t="s">
        <v>297</v>
      </c>
      <c r="O74" s="137" t="s">
        <v>100</v>
      </c>
    </row>
    <row r="75" spans="2:15" s="98" customFormat="1" ht="36" customHeight="1">
      <c r="B75" s="130"/>
      <c r="C75" s="131"/>
      <c r="D75" s="133"/>
      <c r="E75" s="131"/>
      <c r="F75" s="99" t="s">
        <v>291</v>
      </c>
      <c r="G75" s="99" t="s">
        <v>292</v>
      </c>
      <c r="H75" s="99" t="s">
        <v>293</v>
      </c>
      <c r="I75" s="99" t="s">
        <v>287</v>
      </c>
      <c r="J75" s="99" t="s">
        <v>287</v>
      </c>
      <c r="K75" s="99" t="s">
        <v>286</v>
      </c>
      <c r="L75" s="99" t="s">
        <v>281</v>
      </c>
      <c r="M75" s="139" t="s">
        <v>285</v>
      </c>
      <c r="N75" s="140"/>
      <c r="O75" s="138"/>
    </row>
    <row r="76" spans="2:15" ht="15" customHeight="1">
      <c r="B76" s="127" t="s">
        <v>118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9"/>
    </row>
    <row r="77" spans="2:15" ht="15" customHeight="1">
      <c r="B77" s="17">
        <v>1</v>
      </c>
      <c r="C77" s="10" t="s">
        <v>184</v>
      </c>
      <c r="D77" s="161" t="s">
        <v>315</v>
      </c>
      <c r="E77" s="28">
        <v>1</v>
      </c>
      <c r="F77" s="28">
        <v>30</v>
      </c>
      <c r="G77" s="28">
        <v>30</v>
      </c>
      <c r="H77" s="28">
        <v>3</v>
      </c>
      <c r="I77" s="41">
        <v>2.8</v>
      </c>
      <c r="J77" s="41">
        <v>2.8</v>
      </c>
      <c r="K77" s="41">
        <v>1609</v>
      </c>
      <c r="L77" s="11">
        <v>1.9</v>
      </c>
      <c r="M77" s="109">
        <v>23.247450000000001</v>
      </c>
      <c r="N77" s="109">
        <v>83.461318000000006</v>
      </c>
      <c r="O77" s="109">
        <v>1</v>
      </c>
    </row>
    <row r="78" spans="2:15" ht="15" customHeight="1">
      <c r="B78" s="17">
        <v>2</v>
      </c>
      <c r="C78" s="10" t="s">
        <v>184</v>
      </c>
      <c r="D78" s="161" t="s">
        <v>316</v>
      </c>
      <c r="E78" s="28">
        <v>1</v>
      </c>
      <c r="F78" s="28">
        <v>30</v>
      </c>
      <c r="G78" s="28">
        <v>30</v>
      </c>
      <c r="H78" s="28">
        <v>3</v>
      </c>
      <c r="I78" s="41">
        <v>2.8</v>
      </c>
      <c r="J78" s="41">
        <v>2.8</v>
      </c>
      <c r="K78" s="41">
        <v>1609</v>
      </c>
      <c r="L78" s="11">
        <v>1.9</v>
      </c>
      <c r="M78" s="109">
        <v>23.247364000000001</v>
      </c>
      <c r="N78" s="109">
        <v>83.462057000000001</v>
      </c>
      <c r="O78" s="109">
        <v>1</v>
      </c>
    </row>
    <row r="79" spans="2:15" ht="15" customHeight="1">
      <c r="B79" s="17">
        <v>3</v>
      </c>
      <c r="C79" s="10" t="s">
        <v>184</v>
      </c>
      <c r="D79" s="161" t="s">
        <v>317</v>
      </c>
      <c r="E79" s="28">
        <v>1</v>
      </c>
      <c r="F79" s="28">
        <v>30</v>
      </c>
      <c r="G79" s="28">
        <v>30</v>
      </c>
      <c r="H79" s="28">
        <v>3</v>
      </c>
      <c r="I79" s="41">
        <v>2.8</v>
      </c>
      <c r="J79" s="41">
        <v>2.8</v>
      </c>
      <c r="K79" s="41">
        <v>1609</v>
      </c>
      <c r="L79" s="11">
        <v>1.9</v>
      </c>
      <c r="M79" s="109">
        <v>23.245699999999999</v>
      </c>
      <c r="N79" s="109">
        <v>83.463879000000006</v>
      </c>
      <c r="O79" s="109">
        <v>1</v>
      </c>
    </row>
    <row r="80" spans="2:15" ht="15" customHeight="1">
      <c r="B80" s="17">
        <v>4</v>
      </c>
      <c r="C80" s="10" t="s">
        <v>184</v>
      </c>
      <c r="D80" s="161" t="s">
        <v>318</v>
      </c>
      <c r="E80" s="28">
        <v>1</v>
      </c>
      <c r="F80" s="28">
        <v>30</v>
      </c>
      <c r="G80" s="28">
        <v>30</v>
      </c>
      <c r="H80" s="28">
        <v>3</v>
      </c>
      <c r="I80" s="41">
        <v>2.8</v>
      </c>
      <c r="J80" s="41">
        <v>2.8</v>
      </c>
      <c r="K80" s="41">
        <v>1609</v>
      </c>
      <c r="L80" s="11">
        <v>1.9</v>
      </c>
      <c r="M80" s="109">
        <v>23.241392999999999</v>
      </c>
      <c r="N80" s="109">
        <v>8.4765040000000003</v>
      </c>
      <c r="O80" s="109">
        <v>1</v>
      </c>
    </row>
    <row r="81" spans="2:15" ht="15" customHeight="1">
      <c r="B81" s="17">
        <v>5</v>
      </c>
      <c r="C81" s="10" t="s">
        <v>184</v>
      </c>
      <c r="D81" s="161" t="s">
        <v>319</v>
      </c>
      <c r="E81" s="28">
        <v>1</v>
      </c>
      <c r="F81" s="28">
        <v>30</v>
      </c>
      <c r="G81" s="28">
        <v>30</v>
      </c>
      <c r="H81" s="28">
        <v>3</v>
      </c>
      <c r="I81" s="41">
        <v>2.8</v>
      </c>
      <c r="J81" s="41">
        <v>2.8</v>
      </c>
      <c r="K81" s="41">
        <v>1609</v>
      </c>
      <c r="L81" s="11">
        <v>1.9</v>
      </c>
      <c r="M81" s="109">
        <v>23.242529000000001</v>
      </c>
      <c r="N81" s="109">
        <v>83.477558000000002</v>
      </c>
      <c r="O81" s="109">
        <v>1</v>
      </c>
    </row>
    <row r="82" spans="2:15" ht="15" customHeight="1">
      <c r="B82" s="17">
        <v>6</v>
      </c>
      <c r="C82" s="10" t="s">
        <v>184</v>
      </c>
      <c r="D82" s="161" t="s">
        <v>320</v>
      </c>
      <c r="E82" s="28">
        <v>1</v>
      </c>
      <c r="F82" s="28">
        <v>30</v>
      </c>
      <c r="G82" s="28">
        <v>30</v>
      </c>
      <c r="H82" s="28">
        <v>3</v>
      </c>
      <c r="I82" s="41">
        <v>2.8</v>
      </c>
      <c r="J82" s="41">
        <v>2.8</v>
      </c>
      <c r="K82" s="41">
        <v>1609</v>
      </c>
      <c r="L82" s="11">
        <v>1.9</v>
      </c>
      <c r="M82" s="109">
        <v>23.230224</v>
      </c>
      <c r="N82" s="109">
        <v>83.467523</v>
      </c>
      <c r="O82" s="109">
        <v>1</v>
      </c>
    </row>
    <row r="83" spans="2:15" ht="15" customHeight="1">
      <c r="B83" s="17">
        <v>7</v>
      </c>
      <c r="C83" s="10" t="s">
        <v>184</v>
      </c>
      <c r="D83" s="161" t="s">
        <v>321</v>
      </c>
      <c r="E83" s="28">
        <v>1</v>
      </c>
      <c r="F83" s="28">
        <v>30</v>
      </c>
      <c r="G83" s="28">
        <v>30</v>
      </c>
      <c r="H83" s="28">
        <v>3</v>
      </c>
      <c r="I83" s="41">
        <v>2.8</v>
      </c>
      <c r="J83" s="41">
        <v>2.8</v>
      </c>
      <c r="K83" s="41">
        <v>1609</v>
      </c>
      <c r="L83" s="11">
        <v>1.9</v>
      </c>
      <c r="M83" s="109">
        <v>23.247311</v>
      </c>
      <c r="N83" s="109">
        <v>83.462039000000004</v>
      </c>
      <c r="O83" s="109">
        <v>1</v>
      </c>
    </row>
    <row r="84" spans="2:15" ht="15" customHeight="1">
      <c r="B84" s="17">
        <v>8</v>
      </c>
      <c r="C84" s="10" t="s">
        <v>184</v>
      </c>
      <c r="D84" s="161" t="s">
        <v>322</v>
      </c>
      <c r="E84" s="28">
        <v>1</v>
      </c>
      <c r="F84" s="28">
        <v>30</v>
      </c>
      <c r="G84" s="28">
        <v>30</v>
      </c>
      <c r="H84" s="28">
        <v>3</v>
      </c>
      <c r="I84" s="41">
        <v>2.8</v>
      </c>
      <c r="J84" s="41">
        <v>2.8</v>
      </c>
      <c r="K84" s="41">
        <v>1609</v>
      </c>
      <c r="L84" s="11">
        <v>1.9</v>
      </c>
      <c r="M84" s="109">
        <v>23.246896</v>
      </c>
      <c r="N84" s="109">
        <v>83.462732000000003</v>
      </c>
      <c r="O84" s="109">
        <v>1</v>
      </c>
    </row>
    <row r="85" spans="2:15" ht="15" customHeight="1">
      <c r="B85" s="17">
        <v>9</v>
      </c>
      <c r="C85" s="10" t="s">
        <v>184</v>
      </c>
      <c r="D85" s="161" t="s">
        <v>323</v>
      </c>
      <c r="E85" s="28">
        <v>1</v>
      </c>
      <c r="F85" s="28">
        <v>30</v>
      </c>
      <c r="G85" s="28">
        <v>30</v>
      </c>
      <c r="H85" s="28">
        <v>3</v>
      </c>
      <c r="I85" s="41">
        <v>2.8</v>
      </c>
      <c r="J85" s="41">
        <v>2.8</v>
      </c>
      <c r="K85" s="41">
        <v>1609</v>
      </c>
      <c r="L85" s="11">
        <v>1.9</v>
      </c>
      <c r="M85" s="109">
        <v>23.250057999999999</v>
      </c>
      <c r="N85" s="109">
        <v>83.468362999999997</v>
      </c>
      <c r="O85" s="109">
        <v>1</v>
      </c>
    </row>
    <row r="86" spans="2:15" ht="15" customHeight="1">
      <c r="B86" s="17">
        <v>10</v>
      </c>
      <c r="C86" s="10" t="s">
        <v>184</v>
      </c>
      <c r="D86" s="161" t="s">
        <v>324</v>
      </c>
      <c r="E86" s="28">
        <v>1</v>
      </c>
      <c r="F86" s="28">
        <v>30</v>
      </c>
      <c r="G86" s="28">
        <v>30</v>
      </c>
      <c r="H86" s="28">
        <v>3</v>
      </c>
      <c r="I86" s="41">
        <v>2.8</v>
      </c>
      <c r="J86" s="41">
        <v>2.8</v>
      </c>
      <c r="K86" s="41">
        <v>1609</v>
      </c>
      <c r="L86" s="11">
        <v>1.9</v>
      </c>
      <c r="M86" s="109">
        <v>23.232731999999999</v>
      </c>
      <c r="N86" s="109">
        <v>83.472605000000001</v>
      </c>
      <c r="O86" s="109">
        <v>1</v>
      </c>
    </row>
    <row r="87" spans="2:15" ht="15" customHeight="1">
      <c r="B87" s="17">
        <v>11</v>
      </c>
      <c r="C87" s="10" t="s">
        <v>184</v>
      </c>
      <c r="D87" s="161" t="s">
        <v>325</v>
      </c>
      <c r="E87" s="28">
        <v>1</v>
      </c>
      <c r="F87" s="28">
        <v>30</v>
      </c>
      <c r="G87" s="28">
        <v>30</v>
      </c>
      <c r="H87" s="28">
        <v>3</v>
      </c>
      <c r="I87" s="41">
        <v>2.8</v>
      </c>
      <c r="J87" s="41">
        <v>2.8</v>
      </c>
      <c r="K87" s="41">
        <v>1609</v>
      </c>
      <c r="L87" s="11">
        <v>1.9</v>
      </c>
      <c r="M87" s="109">
        <v>23.232726</v>
      </c>
      <c r="N87" s="109">
        <v>83.460284999999999</v>
      </c>
      <c r="O87" s="109">
        <v>1</v>
      </c>
    </row>
    <row r="88" spans="2:15" ht="15" customHeight="1">
      <c r="B88" s="17">
        <v>12</v>
      </c>
      <c r="C88" s="10" t="s">
        <v>184</v>
      </c>
      <c r="D88" s="161" t="s">
        <v>326</v>
      </c>
      <c r="E88" s="28">
        <v>1</v>
      </c>
      <c r="F88" s="28">
        <v>30</v>
      </c>
      <c r="G88" s="28">
        <v>30</v>
      </c>
      <c r="H88" s="28">
        <v>3</v>
      </c>
      <c r="I88" s="41">
        <v>2.8</v>
      </c>
      <c r="J88" s="41">
        <v>2.8</v>
      </c>
      <c r="K88" s="41">
        <v>1609</v>
      </c>
      <c r="L88" s="11">
        <v>1.9</v>
      </c>
      <c r="M88" s="109">
        <v>23.232721000000002</v>
      </c>
      <c r="N88" s="109">
        <v>83.447964999999996</v>
      </c>
      <c r="O88" s="109">
        <v>1</v>
      </c>
    </row>
    <row r="89" spans="2:15" ht="15" customHeight="1">
      <c r="B89" s="17">
        <v>13</v>
      </c>
      <c r="C89" s="43" t="s">
        <v>224</v>
      </c>
      <c r="D89" s="161" t="s">
        <v>327</v>
      </c>
      <c r="E89" s="28">
        <v>1</v>
      </c>
      <c r="F89" s="28">
        <v>0</v>
      </c>
      <c r="G89" s="28">
        <v>3</v>
      </c>
      <c r="H89" s="28">
        <v>7</v>
      </c>
      <c r="I89" s="41">
        <v>2.15</v>
      </c>
      <c r="J89" s="41">
        <v>1.03</v>
      </c>
      <c r="K89" s="41">
        <v>591</v>
      </c>
      <c r="L89" s="11">
        <v>1</v>
      </c>
      <c r="M89" s="109">
        <v>23.247561000000001</v>
      </c>
      <c r="N89" s="109">
        <v>83.461490999999995</v>
      </c>
      <c r="O89" s="109">
        <v>1</v>
      </c>
    </row>
    <row r="90" spans="2:15" ht="15" customHeight="1">
      <c r="B90" s="17">
        <v>14</v>
      </c>
      <c r="C90" s="10" t="s">
        <v>189</v>
      </c>
      <c r="D90" s="161" t="s">
        <v>328</v>
      </c>
      <c r="E90" s="28">
        <v>1</v>
      </c>
      <c r="F90" s="28">
        <v>32</v>
      </c>
      <c r="G90" s="28">
        <v>23</v>
      </c>
      <c r="H90" s="28">
        <v>0.3</v>
      </c>
      <c r="I90" s="42">
        <v>0.32</v>
      </c>
      <c r="J90" s="42">
        <v>0.32</v>
      </c>
      <c r="K90" s="41">
        <v>183</v>
      </c>
      <c r="L90" s="11">
        <v>0</v>
      </c>
      <c r="M90" s="109">
        <v>23.244183</v>
      </c>
      <c r="N90" s="109">
        <v>83.453292000000005</v>
      </c>
      <c r="O90" s="109">
        <v>1</v>
      </c>
    </row>
    <row r="91" spans="2:15" ht="15" customHeight="1">
      <c r="B91" s="17">
        <v>15</v>
      </c>
      <c r="C91" s="10" t="s">
        <v>189</v>
      </c>
      <c r="D91" s="161" t="s">
        <v>329</v>
      </c>
      <c r="E91" s="28">
        <v>1</v>
      </c>
      <c r="F91" s="28">
        <v>37</v>
      </c>
      <c r="G91" s="28">
        <v>22</v>
      </c>
      <c r="H91" s="28">
        <v>0.3</v>
      </c>
      <c r="I91" s="42">
        <v>0.36</v>
      </c>
      <c r="J91" s="42">
        <v>0.36</v>
      </c>
      <c r="K91" s="41">
        <v>206</v>
      </c>
      <c r="L91" s="11">
        <v>0</v>
      </c>
      <c r="M91" s="109">
        <v>23.246227000000001</v>
      </c>
      <c r="N91" s="109">
        <v>83.468991000000003</v>
      </c>
      <c r="O91" s="109">
        <v>1</v>
      </c>
    </row>
    <row r="92" spans="2:15" ht="15" customHeight="1">
      <c r="B92" s="17">
        <v>16</v>
      </c>
      <c r="C92" s="10" t="s">
        <v>189</v>
      </c>
      <c r="D92" s="161" t="s">
        <v>330</v>
      </c>
      <c r="E92" s="28">
        <v>1</v>
      </c>
      <c r="F92" s="28">
        <v>41</v>
      </c>
      <c r="G92" s="28">
        <v>33</v>
      </c>
      <c r="H92" s="28">
        <v>0.3</v>
      </c>
      <c r="I92" s="42">
        <v>0.59</v>
      </c>
      <c r="J92" s="42">
        <v>0.59</v>
      </c>
      <c r="K92" s="41">
        <v>339</v>
      </c>
      <c r="L92" s="11">
        <v>0</v>
      </c>
      <c r="M92" s="109">
        <v>23.244733</v>
      </c>
      <c r="N92" s="109">
        <v>83.475431</v>
      </c>
      <c r="O92" s="109">
        <v>1</v>
      </c>
    </row>
    <row r="93" spans="2:15" ht="15" customHeight="1">
      <c r="B93" s="17">
        <v>17</v>
      </c>
      <c r="C93" s="10" t="s">
        <v>189</v>
      </c>
      <c r="D93" s="161" t="s">
        <v>331</v>
      </c>
      <c r="E93" s="28">
        <v>1</v>
      </c>
      <c r="F93" s="28">
        <v>54</v>
      </c>
      <c r="G93" s="28">
        <v>32</v>
      </c>
      <c r="H93" s="28">
        <v>0.3</v>
      </c>
      <c r="I93" s="42">
        <v>0.76</v>
      </c>
      <c r="J93" s="42">
        <v>0.76</v>
      </c>
      <c r="K93" s="41">
        <v>436</v>
      </c>
      <c r="L93" s="11">
        <v>0</v>
      </c>
      <c r="M93" s="109">
        <v>23.244474</v>
      </c>
      <c r="N93" s="109">
        <v>83.472453000000002</v>
      </c>
      <c r="O93" s="109">
        <v>1</v>
      </c>
    </row>
    <row r="94" spans="2:15" ht="15" customHeight="1">
      <c r="B94" s="17">
        <v>18</v>
      </c>
      <c r="C94" s="10" t="s">
        <v>189</v>
      </c>
      <c r="D94" s="161" t="s">
        <v>332</v>
      </c>
      <c r="E94" s="28">
        <v>1</v>
      </c>
      <c r="F94" s="28">
        <v>54</v>
      </c>
      <c r="G94" s="28">
        <v>32</v>
      </c>
      <c r="H94" s="28">
        <v>0.3</v>
      </c>
      <c r="I94" s="42">
        <v>0.76</v>
      </c>
      <c r="J94" s="42">
        <v>0.76</v>
      </c>
      <c r="K94" s="41">
        <v>436</v>
      </c>
      <c r="L94" s="11">
        <v>0</v>
      </c>
      <c r="M94" s="109">
        <v>23.241275000000002</v>
      </c>
      <c r="N94" s="109">
        <v>83.464935999999994</v>
      </c>
      <c r="O94" s="109">
        <v>1</v>
      </c>
    </row>
    <row r="95" spans="2:15" ht="15" customHeight="1">
      <c r="B95" s="17">
        <v>19</v>
      </c>
      <c r="C95" s="10" t="s">
        <v>189</v>
      </c>
      <c r="D95" s="161" t="s">
        <v>333</v>
      </c>
      <c r="E95" s="28">
        <v>1</v>
      </c>
      <c r="F95" s="28">
        <v>54</v>
      </c>
      <c r="G95" s="28">
        <v>32</v>
      </c>
      <c r="H95" s="28">
        <v>0.3</v>
      </c>
      <c r="I95" s="42">
        <v>0.76</v>
      </c>
      <c r="J95" s="42">
        <v>0.76</v>
      </c>
      <c r="K95" s="41">
        <v>436</v>
      </c>
      <c r="L95" s="11">
        <v>0</v>
      </c>
      <c r="M95" s="109">
        <v>23.246251999999998</v>
      </c>
      <c r="N95" s="109">
        <v>83.461917</v>
      </c>
      <c r="O95" s="109">
        <v>1</v>
      </c>
    </row>
    <row r="96" spans="2:15" ht="15" customHeight="1">
      <c r="B96" s="17">
        <v>20</v>
      </c>
      <c r="C96" s="10" t="s">
        <v>189</v>
      </c>
      <c r="D96" s="161" t="s">
        <v>334</v>
      </c>
      <c r="E96" s="28">
        <v>1</v>
      </c>
      <c r="F96" s="28">
        <v>54</v>
      </c>
      <c r="G96" s="28">
        <v>32</v>
      </c>
      <c r="H96" s="28">
        <v>0.3</v>
      </c>
      <c r="I96" s="42">
        <v>0.76</v>
      </c>
      <c r="J96" s="42">
        <v>0.76</v>
      </c>
      <c r="K96" s="41">
        <v>436</v>
      </c>
      <c r="L96" s="11">
        <v>0</v>
      </c>
      <c r="M96" s="109">
        <v>23.247450000000001</v>
      </c>
      <c r="N96" s="109">
        <v>83.461318000000006</v>
      </c>
      <c r="O96" s="109">
        <v>1</v>
      </c>
    </row>
    <row r="97" spans="2:15" ht="15" customHeight="1">
      <c r="B97" s="17">
        <v>21</v>
      </c>
      <c r="C97" s="10" t="s">
        <v>189</v>
      </c>
      <c r="D97" s="161" t="s">
        <v>335</v>
      </c>
      <c r="E97" s="28">
        <v>1</v>
      </c>
      <c r="F97" s="28">
        <v>54</v>
      </c>
      <c r="G97" s="28">
        <v>32</v>
      </c>
      <c r="H97" s="28">
        <v>0.3</v>
      </c>
      <c r="I97" s="42">
        <v>0.76</v>
      </c>
      <c r="J97" s="42">
        <v>0.76</v>
      </c>
      <c r="K97" s="41">
        <v>436</v>
      </c>
      <c r="L97" s="11">
        <v>0</v>
      </c>
      <c r="M97" s="109">
        <v>23.245699999999999</v>
      </c>
      <c r="N97" s="109">
        <v>83.463879000000006</v>
      </c>
      <c r="O97" s="109">
        <v>1</v>
      </c>
    </row>
    <row r="98" spans="2:15" ht="15" customHeight="1">
      <c r="B98" s="17">
        <v>22</v>
      </c>
      <c r="C98" s="10" t="s">
        <v>189</v>
      </c>
      <c r="D98" s="161" t="s">
        <v>336</v>
      </c>
      <c r="E98" s="28">
        <v>1</v>
      </c>
      <c r="F98" s="28">
        <v>54</v>
      </c>
      <c r="G98" s="28">
        <v>32</v>
      </c>
      <c r="H98" s="28">
        <v>0.3</v>
      </c>
      <c r="I98" s="42">
        <v>0.76</v>
      </c>
      <c r="J98" s="42">
        <v>0.76</v>
      </c>
      <c r="K98" s="41">
        <v>436</v>
      </c>
      <c r="L98" s="11">
        <v>0</v>
      </c>
      <c r="M98" s="109">
        <v>23.244183</v>
      </c>
      <c r="N98" s="109">
        <v>83.453292000000005</v>
      </c>
      <c r="O98" s="109">
        <v>1</v>
      </c>
    </row>
    <row r="99" spans="2:15" ht="15" customHeight="1">
      <c r="B99" s="17">
        <v>23</v>
      </c>
      <c r="C99" s="10" t="s">
        <v>189</v>
      </c>
      <c r="D99" s="161" t="s">
        <v>337</v>
      </c>
      <c r="E99" s="28">
        <v>1</v>
      </c>
      <c r="F99" s="28">
        <v>54</v>
      </c>
      <c r="G99" s="28">
        <v>32</v>
      </c>
      <c r="H99" s="28">
        <v>0.3</v>
      </c>
      <c r="I99" s="42">
        <v>0.76</v>
      </c>
      <c r="J99" s="42">
        <v>0.76</v>
      </c>
      <c r="K99" s="41">
        <v>436</v>
      </c>
      <c r="L99" s="11">
        <v>0</v>
      </c>
      <c r="M99" s="109">
        <v>23.248035999999999</v>
      </c>
      <c r="N99" s="109">
        <v>83.466690999999997</v>
      </c>
      <c r="O99" s="109">
        <v>1</v>
      </c>
    </row>
    <row r="100" spans="2:15" ht="15" customHeight="1">
      <c r="B100" s="17">
        <v>24</v>
      </c>
      <c r="C100" s="10" t="s">
        <v>189</v>
      </c>
      <c r="D100" s="161" t="s">
        <v>338</v>
      </c>
      <c r="E100" s="28">
        <v>1</v>
      </c>
      <c r="F100" s="28">
        <v>51</v>
      </c>
      <c r="G100" s="28">
        <v>89</v>
      </c>
      <c r="H100" s="28">
        <v>0.3</v>
      </c>
      <c r="I100" s="42">
        <v>1.99</v>
      </c>
      <c r="J100" s="42">
        <v>1.99</v>
      </c>
      <c r="K100" s="41">
        <v>1143</v>
      </c>
      <c r="L100" s="11">
        <v>0</v>
      </c>
      <c r="M100" s="109">
        <v>23.245853</v>
      </c>
      <c r="N100" s="109">
        <v>83.466616000000002</v>
      </c>
      <c r="O100" s="109">
        <v>1</v>
      </c>
    </row>
    <row r="101" spans="2:15" ht="15" customHeight="1">
      <c r="B101" s="17">
        <v>25</v>
      </c>
      <c r="C101" s="10" t="s">
        <v>189</v>
      </c>
      <c r="D101" s="161" t="s">
        <v>339</v>
      </c>
      <c r="E101" s="28">
        <v>1</v>
      </c>
      <c r="F101" s="28">
        <v>51</v>
      </c>
      <c r="G101" s="28">
        <v>89</v>
      </c>
      <c r="H101" s="28">
        <v>0.3</v>
      </c>
      <c r="I101" s="42">
        <v>1.99</v>
      </c>
      <c r="J101" s="42">
        <v>1.99</v>
      </c>
      <c r="K101" s="41">
        <v>1143</v>
      </c>
      <c r="L101" s="11">
        <v>0</v>
      </c>
      <c r="M101" s="109">
        <v>23.232731999999999</v>
      </c>
      <c r="N101" s="109">
        <v>83.472605000000001</v>
      </c>
      <c r="O101" s="109">
        <v>1</v>
      </c>
    </row>
    <row r="102" spans="2:15" ht="15" customHeight="1">
      <c r="B102" s="17">
        <v>26</v>
      </c>
      <c r="C102" s="10" t="s">
        <v>189</v>
      </c>
      <c r="D102" s="161" t="s">
        <v>340</v>
      </c>
      <c r="E102" s="28">
        <v>1</v>
      </c>
      <c r="F102" s="28">
        <v>51</v>
      </c>
      <c r="G102" s="28">
        <v>89</v>
      </c>
      <c r="H102" s="28">
        <v>0.3</v>
      </c>
      <c r="I102" s="42">
        <v>1.99</v>
      </c>
      <c r="J102" s="42">
        <v>1.99</v>
      </c>
      <c r="K102" s="41">
        <v>1143</v>
      </c>
      <c r="L102" s="11">
        <v>0</v>
      </c>
      <c r="M102" s="109">
        <v>23.246896</v>
      </c>
      <c r="N102" s="109">
        <v>83.462732000000003</v>
      </c>
      <c r="O102" s="109">
        <v>1</v>
      </c>
    </row>
    <row r="103" spans="2:15" ht="15" customHeight="1">
      <c r="B103" s="17">
        <v>27</v>
      </c>
      <c r="C103" s="10" t="s">
        <v>189</v>
      </c>
      <c r="D103" s="161" t="s">
        <v>341</v>
      </c>
      <c r="E103" s="28">
        <v>1</v>
      </c>
      <c r="F103" s="28">
        <v>51</v>
      </c>
      <c r="G103" s="28">
        <v>89</v>
      </c>
      <c r="H103" s="28">
        <v>0.3</v>
      </c>
      <c r="I103" s="42">
        <v>1.99</v>
      </c>
      <c r="J103" s="42">
        <v>1.99</v>
      </c>
      <c r="K103" s="41">
        <v>1143</v>
      </c>
      <c r="L103" s="11">
        <v>0</v>
      </c>
      <c r="M103" s="109">
        <v>23.248035999999999</v>
      </c>
      <c r="N103" s="109">
        <v>83.466690999999997</v>
      </c>
      <c r="O103" s="109">
        <v>1</v>
      </c>
    </row>
    <row r="104" spans="2:15" ht="15" customHeight="1">
      <c r="B104" s="17">
        <v>28</v>
      </c>
      <c r="C104" s="10" t="s">
        <v>189</v>
      </c>
      <c r="D104" s="161" t="s">
        <v>342</v>
      </c>
      <c r="E104" s="28">
        <v>1</v>
      </c>
      <c r="F104" s="28">
        <v>51</v>
      </c>
      <c r="G104" s="28">
        <v>89</v>
      </c>
      <c r="H104" s="28">
        <v>0.3</v>
      </c>
      <c r="I104" s="42">
        <v>1.99</v>
      </c>
      <c r="J104" s="42">
        <v>1.99</v>
      </c>
      <c r="K104" s="41">
        <v>1143</v>
      </c>
      <c r="L104" s="11">
        <v>0</v>
      </c>
      <c r="M104" s="109">
        <v>23.247311</v>
      </c>
      <c r="N104" s="109">
        <v>83.462039000000004</v>
      </c>
      <c r="O104" s="109">
        <v>1</v>
      </c>
    </row>
    <row r="105" spans="2:15" ht="15" customHeight="1">
      <c r="B105" s="17">
        <v>29</v>
      </c>
      <c r="C105" s="10" t="s">
        <v>189</v>
      </c>
      <c r="D105" s="161" t="s">
        <v>343</v>
      </c>
      <c r="E105" s="28">
        <v>1</v>
      </c>
      <c r="F105" s="28">
        <v>43</v>
      </c>
      <c r="G105" s="28">
        <v>78</v>
      </c>
      <c r="H105" s="28">
        <v>0.3</v>
      </c>
      <c r="I105" s="42">
        <v>1.47</v>
      </c>
      <c r="J105" s="42">
        <v>1.47</v>
      </c>
      <c r="K105" s="41">
        <v>844</v>
      </c>
      <c r="L105" s="11">
        <v>0</v>
      </c>
      <c r="M105" s="109">
        <v>23.247311</v>
      </c>
      <c r="N105" s="109">
        <v>83.462039000000004</v>
      </c>
      <c r="O105" s="109">
        <v>1</v>
      </c>
    </row>
    <row r="106" spans="2:15" ht="15" customHeight="1">
      <c r="B106" s="17">
        <v>30</v>
      </c>
      <c r="C106" s="10" t="s">
        <v>189</v>
      </c>
      <c r="D106" s="161" t="s">
        <v>344</v>
      </c>
      <c r="E106" s="28">
        <v>1</v>
      </c>
      <c r="F106" s="28">
        <v>40</v>
      </c>
      <c r="G106" s="28">
        <v>92</v>
      </c>
      <c r="H106" s="28">
        <v>0.3</v>
      </c>
      <c r="I106" s="42">
        <v>1.62</v>
      </c>
      <c r="J106" s="42">
        <v>1.62</v>
      </c>
      <c r="K106" s="41">
        <v>931</v>
      </c>
      <c r="L106" s="11">
        <v>0</v>
      </c>
      <c r="M106" s="109">
        <v>23.245699999999999</v>
      </c>
      <c r="N106" s="109">
        <v>83.463879000000006</v>
      </c>
      <c r="O106" s="109">
        <v>1</v>
      </c>
    </row>
    <row r="107" spans="2:15" ht="15" customHeight="1">
      <c r="B107" s="17">
        <v>31</v>
      </c>
      <c r="C107" s="10" t="s">
        <v>189</v>
      </c>
      <c r="D107" s="161" t="s">
        <v>345</v>
      </c>
      <c r="E107" s="28">
        <v>1</v>
      </c>
      <c r="F107" s="28">
        <v>41</v>
      </c>
      <c r="G107" s="28">
        <v>43</v>
      </c>
      <c r="H107" s="28">
        <v>0.3</v>
      </c>
      <c r="I107" s="42">
        <v>0.77</v>
      </c>
      <c r="J107" s="42">
        <v>0.77</v>
      </c>
      <c r="K107" s="41">
        <v>442</v>
      </c>
      <c r="L107" s="11">
        <v>0</v>
      </c>
      <c r="M107" s="109">
        <v>23.244183</v>
      </c>
      <c r="N107" s="109">
        <v>83.453292000000005</v>
      </c>
      <c r="O107" s="109">
        <v>1</v>
      </c>
    </row>
    <row r="108" spans="2:15" ht="15" customHeight="1">
      <c r="B108" s="17">
        <v>32</v>
      </c>
      <c r="C108" s="10" t="s">
        <v>189</v>
      </c>
      <c r="D108" s="161" t="s">
        <v>346</v>
      </c>
      <c r="E108" s="28">
        <v>1</v>
      </c>
      <c r="F108" s="28">
        <v>41</v>
      </c>
      <c r="G108" s="28">
        <v>58</v>
      </c>
      <c r="H108" s="28">
        <v>0.3</v>
      </c>
      <c r="I108" s="42">
        <v>1.04</v>
      </c>
      <c r="J108" s="42">
        <v>1.04</v>
      </c>
      <c r="K108" s="41">
        <v>597</v>
      </c>
      <c r="L108" s="11">
        <v>0</v>
      </c>
      <c r="M108" s="109">
        <v>23.250057999999999</v>
      </c>
      <c r="N108" s="109">
        <v>83.468362999999997</v>
      </c>
      <c r="O108" s="109">
        <v>1</v>
      </c>
    </row>
    <row r="109" spans="2:15" ht="15" customHeight="1">
      <c r="B109" s="17">
        <v>33</v>
      </c>
      <c r="C109" s="10" t="s">
        <v>189</v>
      </c>
      <c r="D109" s="161" t="s">
        <v>347</v>
      </c>
      <c r="E109" s="28">
        <v>1</v>
      </c>
      <c r="F109" s="28">
        <v>41</v>
      </c>
      <c r="G109" s="28">
        <v>34</v>
      </c>
      <c r="H109" s="28">
        <v>0.3</v>
      </c>
      <c r="I109" s="42">
        <v>0.61</v>
      </c>
      <c r="J109" s="42">
        <v>0.61</v>
      </c>
      <c r="K109" s="41">
        <v>350</v>
      </c>
      <c r="L109" s="11">
        <v>0</v>
      </c>
      <c r="M109" s="109">
        <v>23.248035999999999</v>
      </c>
      <c r="N109" s="109">
        <v>83.466690999999997</v>
      </c>
      <c r="O109" s="109">
        <v>1</v>
      </c>
    </row>
    <row r="110" spans="2:15" ht="15" customHeight="1">
      <c r="B110" s="17">
        <v>34</v>
      </c>
      <c r="C110" s="10" t="s">
        <v>189</v>
      </c>
      <c r="D110" s="161" t="s">
        <v>348</v>
      </c>
      <c r="E110" s="28">
        <v>1</v>
      </c>
      <c r="F110" s="28">
        <v>32</v>
      </c>
      <c r="G110" s="28">
        <v>61</v>
      </c>
      <c r="H110" s="28">
        <v>0.3</v>
      </c>
      <c r="I110" s="42">
        <v>0.86</v>
      </c>
      <c r="J110" s="42">
        <v>0.86</v>
      </c>
      <c r="K110" s="41">
        <v>494</v>
      </c>
      <c r="L110" s="11">
        <v>0</v>
      </c>
      <c r="M110" s="109" t="s">
        <v>298</v>
      </c>
      <c r="N110" s="109" t="s">
        <v>299</v>
      </c>
      <c r="O110" s="109">
        <v>1</v>
      </c>
    </row>
    <row r="111" spans="2:15" ht="15" customHeight="1">
      <c r="B111" s="17">
        <v>35</v>
      </c>
      <c r="C111" s="10" t="s">
        <v>189</v>
      </c>
      <c r="D111" s="161" t="s">
        <v>349</v>
      </c>
      <c r="E111" s="28">
        <v>1</v>
      </c>
      <c r="F111" s="28">
        <v>53</v>
      </c>
      <c r="G111" s="28">
        <v>39</v>
      </c>
      <c r="H111" s="28">
        <v>0.3</v>
      </c>
      <c r="I111" s="42">
        <v>0.91</v>
      </c>
      <c r="J111" s="42">
        <v>0.91</v>
      </c>
      <c r="K111" s="41">
        <v>522</v>
      </c>
      <c r="L111" s="11">
        <v>0</v>
      </c>
      <c r="M111" s="109">
        <v>23.247561000000001</v>
      </c>
      <c r="N111" s="109">
        <v>83.461490999999995</v>
      </c>
      <c r="O111" s="109">
        <v>1</v>
      </c>
    </row>
    <row r="112" spans="2:15" ht="15" customHeight="1">
      <c r="B112" s="17">
        <v>36</v>
      </c>
      <c r="C112" s="10" t="s">
        <v>189</v>
      </c>
      <c r="D112" s="161" t="s">
        <v>350</v>
      </c>
      <c r="E112" s="28">
        <v>1</v>
      </c>
      <c r="F112" s="28">
        <v>50</v>
      </c>
      <c r="G112" s="28">
        <v>63</v>
      </c>
      <c r="H112" s="28">
        <v>0.3</v>
      </c>
      <c r="I112" s="42">
        <v>1.38</v>
      </c>
      <c r="J112" s="42">
        <v>1.38</v>
      </c>
      <c r="K112" s="41">
        <v>793</v>
      </c>
      <c r="L112" s="11">
        <v>0</v>
      </c>
      <c r="M112" s="109">
        <v>23.247561000000001</v>
      </c>
      <c r="N112" s="109">
        <v>83.461490999999995</v>
      </c>
      <c r="O112" s="109">
        <v>1</v>
      </c>
    </row>
    <row r="113" spans="2:15" ht="15" customHeight="1">
      <c r="B113" s="17">
        <v>37</v>
      </c>
      <c r="C113" s="10" t="s">
        <v>189</v>
      </c>
      <c r="D113" s="161" t="s">
        <v>351</v>
      </c>
      <c r="E113" s="28">
        <v>1</v>
      </c>
      <c r="F113" s="28">
        <v>50</v>
      </c>
      <c r="G113" s="28">
        <v>84</v>
      </c>
      <c r="H113" s="28">
        <v>0.3</v>
      </c>
      <c r="I113" s="42">
        <v>1.85</v>
      </c>
      <c r="J113" s="42">
        <v>1.85</v>
      </c>
      <c r="K113" s="41">
        <v>1063</v>
      </c>
      <c r="L113" s="11">
        <v>0</v>
      </c>
      <c r="M113" s="109">
        <v>23.247364000000001</v>
      </c>
      <c r="N113" s="109">
        <v>83.462057000000001</v>
      </c>
      <c r="O113" s="109">
        <v>1</v>
      </c>
    </row>
    <row r="114" spans="2:15" ht="15" customHeight="1">
      <c r="B114" s="17">
        <v>38</v>
      </c>
      <c r="C114" s="10" t="s">
        <v>189</v>
      </c>
      <c r="D114" s="161" t="s">
        <v>352</v>
      </c>
      <c r="E114" s="28">
        <v>1</v>
      </c>
      <c r="F114" s="28">
        <v>50</v>
      </c>
      <c r="G114" s="28">
        <v>90</v>
      </c>
      <c r="H114" s="28">
        <v>0.3</v>
      </c>
      <c r="I114" s="42">
        <v>1.98</v>
      </c>
      <c r="J114" s="42">
        <v>1.98</v>
      </c>
      <c r="K114" s="41">
        <v>1137</v>
      </c>
      <c r="L114" s="11">
        <v>0</v>
      </c>
      <c r="M114" s="109">
        <v>23.247364000000001</v>
      </c>
      <c r="N114" s="109">
        <v>83.462057000000001</v>
      </c>
      <c r="O114" s="109">
        <v>1</v>
      </c>
    </row>
    <row r="115" spans="2:15" ht="15" customHeight="1">
      <c r="B115" s="17">
        <v>39</v>
      </c>
      <c r="C115" s="10" t="s">
        <v>189</v>
      </c>
      <c r="D115" s="161" t="s">
        <v>353</v>
      </c>
      <c r="E115" s="28">
        <v>1</v>
      </c>
      <c r="F115" s="28">
        <v>33</v>
      </c>
      <c r="G115" s="28">
        <v>62</v>
      </c>
      <c r="H115" s="28">
        <v>0.3</v>
      </c>
      <c r="I115" s="42">
        <v>0.9</v>
      </c>
      <c r="J115" s="42">
        <v>0.9</v>
      </c>
      <c r="K115" s="41">
        <v>517</v>
      </c>
      <c r="L115" s="11">
        <v>0</v>
      </c>
      <c r="M115" s="109">
        <v>23.245853</v>
      </c>
      <c r="N115" s="109">
        <v>83.466616000000002</v>
      </c>
      <c r="O115" s="109">
        <v>1</v>
      </c>
    </row>
    <row r="116" spans="2:15" ht="15" customHeight="1">
      <c r="B116" s="17">
        <v>40</v>
      </c>
      <c r="C116" s="10" t="s">
        <v>189</v>
      </c>
      <c r="D116" s="161" t="s">
        <v>354</v>
      </c>
      <c r="E116" s="28">
        <v>1</v>
      </c>
      <c r="F116" s="28">
        <v>32</v>
      </c>
      <c r="G116" s="28">
        <v>36</v>
      </c>
      <c r="H116" s="28">
        <v>0.3</v>
      </c>
      <c r="I116" s="42">
        <v>0.51</v>
      </c>
      <c r="J116" s="42">
        <v>0.51</v>
      </c>
      <c r="K116" s="41">
        <v>293</v>
      </c>
      <c r="L116" s="11">
        <v>0</v>
      </c>
      <c r="M116" s="109">
        <v>23.245853</v>
      </c>
      <c r="N116" s="109">
        <v>83.466616000000002</v>
      </c>
      <c r="O116" s="109">
        <v>1</v>
      </c>
    </row>
    <row r="117" spans="2:15" ht="15" customHeight="1">
      <c r="B117" s="17">
        <v>41</v>
      </c>
      <c r="C117" s="10" t="s">
        <v>189</v>
      </c>
      <c r="D117" s="161" t="s">
        <v>355</v>
      </c>
      <c r="E117" s="28">
        <v>1</v>
      </c>
      <c r="F117" s="28">
        <v>55</v>
      </c>
      <c r="G117" s="28">
        <v>77</v>
      </c>
      <c r="H117" s="28">
        <v>0.3</v>
      </c>
      <c r="I117" s="42">
        <v>1.86</v>
      </c>
      <c r="J117" s="42">
        <v>1.86</v>
      </c>
      <c r="K117" s="41">
        <v>1068</v>
      </c>
      <c r="L117" s="11">
        <v>0</v>
      </c>
      <c r="M117" s="109">
        <v>23.246896</v>
      </c>
      <c r="N117" s="109">
        <v>83.462732000000003</v>
      </c>
      <c r="O117" s="109">
        <v>1</v>
      </c>
    </row>
    <row r="118" spans="2:15" ht="15" customHeight="1">
      <c r="B118" s="17">
        <v>42</v>
      </c>
      <c r="C118" s="10" t="s">
        <v>189</v>
      </c>
      <c r="D118" s="161" t="s">
        <v>356</v>
      </c>
      <c r="E118" s="28">
        <v>1</v>
      </c>
      <c r="F118" s="28">
        <v>72</v>
      </c>
      <c r="G118" s="28">
        <v>85</v>
      </c>
      <c r="H118" s="28">
        <v>0.3</v>
      </c>
      <c r="I118" s="42">
        <v>2.69</v>
      </c>
      <c r="J118" s="42">
        <v>2.69</v>
      </c>
      <c r="K118" s="41">
        <v>1545</v>
      </c>
      <c r="L118" s="11">
        <v>0</v>
      </c>
      <c r="M118" s="109">
        <v>23.248035999999999</v>
      </c>
      <c r="N118" s="109">
        <v>83.466690999999997</v>
      </c>
      <c r="O118" s="109">
        <v>1</v>
      </c>
    </row>
    <row r="119" spans="2:15" ht="15" customHeight="1">
      <c r="B119" s="17">
        <v>43</v>
      </c>
      <c r="C119" s="10" t="s">
        <v>189</v>
      </c>
      <c r="D119" s="161" t="s">
        <v>357</v>
      </c>
      <c r="E119" s="28">
        <v>1</v>
      </c>
      <c r="F119" s="28">
        <v>43</v>
      </c>
      <c r="G119" s="28">
        <v>44</v>
      </c>
      <c r="H119" s="28">
        <v>0.3</v>
      </c>
      <c r="I119" s="42">
        <v>0.83</v>
      </c>
      <c r="J119" s="42">
        <v>0.83</v>
      </c>
      <c r="K119" s="41">
        <v>477</v>
      </c>
      <c r="L119" s="11">
        <v>0</v>
      </c>
      <c r="M119" s="109">
        <v>23.250057999999999</v>
      </c>
      <c r="N119" s="109">
        <v>83.468362999999997</v>
      </c>
      <c r="O119" s="109">
        <v>1</v>
      </c>
    </row>
    <row r="120" spans="2:15" ht="15" customHeight="1">
      <c r="B120" s="17">
        <v>44</v>
      </c>
      <c r="C120" s="10" t="s">
        <v>189</v>
      </c>
      <c r="D120" s="161" t="s">
        <v>358</v>
      </c>
      <c r="E120" s="28">
        <v>1</v>
      </c>
      <c r="F120" s="28">
        <v>71</v>
      </c>
      <c r="G120" s="28">
        <v>42</v>
      </c>
      <c r="H120" s="28">
        <v>0.3</v>
      </c>
      <c r="I120" s="42">
        <v>1.31</v>
      </c>
      <c r="J120" s="42">
        <v>1.31</v>
      </c>
      <c r="K120" s="41">
        <v>752</v>
      </c>
      <c r="L120" s="11">
        <v>0</v>
      </c>
      <c r="M120" s="109">
        <v>23.245853</v>
      </c>
      <c r="N120" s="109">
        <v>83.466616000000002</v>
      </c>
      <c r="O120" s="109">
        <v>1</v>
      </c>
    </row>
    <row r="121" spans="2:15" ht="15" customHeight="1">
      <c r="B121" s="17">
        <v>45</v>
      </c>
      <c r="C121" s="10" t="s">
        <v>189</v>
      </c>
      <c r="D121" s="161" t="s">
        <v>359</v>
      </c>
      <c r="E121" s="28">
        <v>1</v>
      </c>
      <c r="F121" s="28">
        <v>37</v>
      </c>
      <c r="G121" s="28">
        <v>68</v>
      </c>
      <c r="H121" s="28">
        <v>0.3</v>
      </c>
      <c r="I121" s="42">
        <v>1.1100000000000001</v>
      </c>
      <c r="J121" s="42">
        <v>1.1100000000000001</v>
      </c>
      <c r="K121" s="41">
        <v>637</v>
      </c>
      <c r="L121" s="11">
        <v>0</v>
      </c>
      <c r="M121" s="109">
        <v>23.237404000000002</v>
      </c>
      <c r="N121" s="109">
        <v>83.471080000000001</v>
      </c>
      <c r="O121" s="109">
        <v>1</v>
      </c>
    </row>
    <row r="122" spans="2:15" ht="15" customHeight="1">
      <c r="B122" s="17">
        <v>46</v>
      </c>
      <c r="C122" s="10" t="s">
        <v>189</v>
      </c>
      <c r="D122" s="161" t="s">
        <v>360</v>
      </c>
      <c r="E122" s="28">
        <v>1</v>
      </c>
      <c r="F122" s="28">
        <v>32</v>
      </c>
      <c r="G122" s="28">
        <v>36</v>
      </c>
      <c r="H122" s="28">
        <v>0.3</v>
      </c>
      <c r="I122" s="42">
        <v>0.51</v>
      </c>
      <c r="J122" s="42">
        <v>0.51</v>
      </c>
      <c r="K122" s="41">
        <v>293</v>
      </c>
      <c r="L122" s="11">
        <v>0</v>
      </c>
      <c r="M122" s="109">
        <v>23.232731999999999</v>
      </c>
      <c r="N122" s="109">
        <v>83.472605000000001</v>
      </c>
      <c r="O122" s="109">
        <v>1</v>
      </c>
    </row>
    <row r="123" spans="2:15" ht="15" customHeight="1">
      <c r="B123" s="17">
        <v>47</v>
      </c>
      <c r="C123" s="10" t="s">
        <v>189</v>
      </c>
      <c r="D123" s="161" t="s">
        <v>361</v>
      </c>
      <c r="E123" s="28">
        <v>1</v>
      </c>
      <c r="F123" s="28">
        <v>32</v>
      </c>
      <c r="G123" s="28">
        <v>45</v>
      </c>
      <c r="H123" s="28">
        <v>0.3</v>
      </c>
      <c r="I123" s="42">
        <v>0.51</v>
      </c>
      <c r="J123" s="42">
        <v>0.51</v>
      </c>
      <c r="K123" s="41">
        <v>293</v>
      </c>
      <c r="L123" s="11">
        <v>0</v>
      </c>
      <c r="M123" s="109">
        <v>23.250057999999999</v>
      </c>
      <c r="N123" s="109">
        <v>83.468362999999997</v>
      </c>
      <c r="O123" s="109">
        <v>1</v>
      </c>
    </row>
    <row r="124" spans="2:15" ht="15" customHeight="1">
      <c r="B124" s="17">
        <v>48</v>
      </c>
      <c r="C124" s="10" t="s">
        <v>189</v>
      </c>
      <c r="D124" s="161" t="s">
        <v>362</v>
      </c>
      <c r="E124" s="28">
        <v>1</v>
      </c>
      <c r="F124" s="28">
        <v>34</v>
      </c>
      <c r="G124" s="28">
        <v>44</v>
      </c>
      <c r="H124" s="28">
        <v>0.3</v>
      </c>
      <c r="I124" s="42">
        <v>0.51</v>
      </c>
      <c r="J124" s="42">
        <v>0.51</v>
      </c>
      <c r="K124" s="41">
        <v>293</v>
      </c>
      <c r="L124" s="11">
        <v>0</v>
      </c>
      <c r="M124" s="109">
        <v>23.248035999999999</v>
      </c>
      <c r="N124" s="109">
        <v>83.466690999999997</v>
      </c>
      <c r="O124" s="109">
        <v>1</v>
      </c>
    </row>
    <row r="125" spans="2:15" ht="15" customHeight="1">
      <c r="B125" s="17">
        <v>49</v>
      </c>
      <c r="C125" s="10" t="s">
        <v>189</v>
      </c>
      <c r="D125" s="161" t="s">
        <v>363</v>
      </c>
      <c r="E125" s="28">
        <v>1</v>
      </c>
      <c r="F125" s="28">
        <v>27</v>
      </c>
      <c r="G125" s="28">
        <v>33</v>
      </c>
      <c r="H125" s="28">
        <v>0.3</v>
      </c>
      <c r="I125" s="42">
        <v>0.51</v>
      </c>
      <c r="J125" s="42">
        <v>0.51</v>
      </c>
      <c r="K125" s="41">
        <v>293</v>
      </c>
      <c r="L125" s="11">
        <v>0</v>
      </c>
      <c r="M125" s="109" t="s">
        <v>298</v>
      </c>
      <c r="N125" s="109" t="s">
        <v>299</v>
      </c>
      <c r="O125" s="109">
        <v>1</v>
      </c>
    </row>
    <row r="126" spans="2:15" ht="15" customHeight="1">
      <c r="B126" s="17">
        <v>50</v>
      </c>
      <c r="C126" s="10" t="s">
        <v>189</v>
      </c>
      <c r="D126" s="161" t="s">
        <v>364</v>
      </c>
      <c r="E126" s="28">
        <v>1</v>
      </c>
      <c r="F126" s="28">
        <v>51</v>
      </c>
      <c r="G126" s="28">
        <v>63</v>
      </c>
      <c r="H126" s="28">
        <v>0.3</v>
      </c>
      <c r="I126" s="42">
        <v>0.51</v>
      </c>
      <c r="J126" s="42">
        <v>0.51</v>
      </c>
      <c r="K126" s="41">
        <v>293</v>
      </c>
      <c r="L126" s="11">
        <v>0</v>
      </c>
      <c r="M126" s="109">
        <v>23.247561000000001</v>
      </c>
      <c r="N126" s="109">
        <v>83.461490999999995</v>
      </c>
      <c r="O126" s="109">
        <v>1</v>
      </c>
    </row>
    <row r="127" spans="2:15" ht="15" customHeight="1">
      <c r="B127" s="119" t="s">
        <v>303</v>
      </c>
      <c r="C127" s="120"/>
      <c r="D127" s="120"/>
      <c r="E127" s="120"/>
      <c r="F127" s="120"/>
      <c r="G127" s="120"/>
      <c r="H127" s="120"/>
      <c r="I127" s="120"/>
      <c r="J127" s="120"/>
      <c r="K127" s="121"/>
      <c r="L127" s="116"/>
      <c r="M127" s="117"/>
      <c r="N127" s="117"/>
      <c r="O127" s="117"/>
    </row>
    <row r="128" spans="2:15" ht="15" customHeight="1">
      <c r="B128" s="112">
        <v>52</v>
      </c>
      <c r="C128" s="118" t="s">
        <v>230</v>
      </c>
      <c r="D128" s="43" t="s">
        <v>307</v>
      </c>
      <c r="E128" s="113">
        <v>1</v>
      </c>
      <c r="F128" s="113">
        <v>8</v>
      </c>
      <c r="G128" s="113">
        <v>5</v>
      </c>
      <c r="H128" s="113">
        <v>1</v>
      </c>
      <c r="I128" s="114">
        <v>0.14000000000000001</v>
      </c>
      <c r="J128" s="114">
        <v>0.14000000000000001</v>
      </c>
      <c r="K128" s="115">
        <v>79</v>
      </c>
      <c r="L128" s="116">
        <v>1</v>
      </c>
      <c r="M128" s="109">
        <v>23.246896</v>
      </c>
      <c r="N128" s="109">
        <v>83.462732000000003</v>
      </c>
      <c r="O128" s="117">
        <v>0</v>
      </c>
    </row>
    <row r="129" spans="2:15" ht="15" customHeight="1">
      <c r="B129" s="112">
        <v>53</v>
      </c>
      <c r="C129" s="118" t="s">
        <v>230</v>
      </c>
      <c r="D129" s="43" t="s">
        <v>307</v>
      </c>
      <c r="E129" s="113">
        <v>1</v>
      </c>
      <c r="F129" s="113">
        <v>8</v>
      </c>
      <c r="G129" s="113">
        <v>5</v>
      </c>
      <c r="H129" s="113">
        <v>1</v>
      </c>
      <c r="I129" s="114">
        <v>0.14000000000000001</v>
      </c>
      <c r="J129" s="114">
        <v>0.14000000000000001</v>
      </c>
      <c r="K129" s="115">
        <v>79</v>
      </c>
      <c r="L129" s="116">
        <v>1</v>
      </c>
      <c r="M129" s="109">
        <v>23.248035999999999</v>
      </c>
      <c r="N129" s="109">
        <v>83.466690999999997</v>
      </c>
      <c r="O129" s="117">
        <v>0</v>
      </c>
    </row>
    <row r="130" spans="2:15" ht="15" customHeight="1">
      <c r="B130" s="112">
        <v>54</v>
      </c>
      <c r="C130" s="118" t="s">
        <v>230</v>
      </c>
      <c r="D130" s="43" t="s">
        <v>307</v>
      </c>
      <c r="E130" s="113">
        <v>1</v>
      </c>
      <c r="F130" s="113">
        <v>8</v>
      </c>
      <c r="G130" s="113">
        <v>5</v>
      </c>
      <c r="H130" s="113">
        <v>1</v>
      </c>
      <c r="I130" s="114">
        <v>0.14000000000000001</v>
      </c>
      <c r="J130" s="114">
        <v>0.14000000000000001</v>
      </c>
      <c r="K130" s="115">
        <v>79</v>
      </c>
      <c r="L130" s="116">
        <v>1</v>
      </c>
      <c r="M130" s="109">
        <v>23.247311</v>
      </c>
      <c r="N130" s="109">
        <v>83.462039000000004</v>
      </c>
      <c r="O130" s="117">
        <v>0</v>
      </c>
    </row>
    <row r="131" spans="2:15" ht="15" customHeight="1">
      <c r="B131" s="112">
        <v>55</v>
      </c>
      <c r="C131" s="118" t="s">
        <v>230</v>
      </c>
      <c r="D131" s="43" t="s">
        <v>307</v>
      </c>
      <c r="E131" s="113">
        <v>1</v>
      </c>
      <c r="F131" s="113">
        <v>8</v>
      </c>
      <c r="G131" s="113">
        <v>5</v>
      </c>
      <c r="H131" s="113">
        <v>1</v>
      </c>
      <c r="I131" s="114">
        <v>0.14000000000000001</v>
      </c>
      <c r="J131" s="114">
        <v>0.14000000000000001</v>
      </c>
      <c r="K131" s="115">
        <v>79</v>
      </c>
      <c r="L131" s="116">
        <v>1</v>
      </c>
      <c r="M131" s="109">
        <v>23.247311</v>
      </c>
      <c r="N131" s="109">
        <v>83.462039000000004</v>
      </c>
      <c r="O131" s="117">
        <v>0</v>
      </c>
    </row>
    <row r="132" spans="2:15" ht="15" customHeight="1">
      <c r="B132" s="112">
        <v>56</v>
      </c>
      <c r="C132" s="118" t="s">
        <v>230</v>
      </c>
      <c r="D132" s="43" t="s">
        <v>307</v>
      </c>
      <c r="E132" s="113">
        <v>1</v>
      </c>
      <c r="F132" s="113">
        <v>8</v>
      </c>
      <c r="G132" s="113">
        <v>5</v>
      </c>
      <c r="H132" s="113">
        <v>1</v>
      </c>
      <c r="I132" s="114">
        <v>0.14000000000000001</v>
      </c>
      <c r="J132" s="114">
        <v>0.14000000000000001</v>
      </c>
      <c r="K132" s="115">
        <v>79</v>
      </c>
      <c r="L132" s="116">
        <v>1</v>
      </c>
      <c r="M132" s="109">
        <v>23.245699999999999</v>
      </c>
      <c r="N132" s="109">
        <v>83.463879000000006</v>
      </c>
      <c r="O132" s="117">
        <v>0</v>
      </c>
    </row>
    <row r="133" spans="2:15" ht="15" customHeight="1">
      <c r="B133" s="112">
        <v>57</v>
      </c>
      <c r="C133" s="118" t="s">
        <v>230</v>
      </c>
      <c r="D133" s="43" t="s">
        <v>307</v>
      </c>
      <c r="E133" s="113">
        <v>1</v>
      </c>
      <c r="F133" s="113">
        <v>8</v>
      </c>
      <c r="G133" s="113">
        <v>5</v>
      </c>
      <c r="H133" s="113">
        <v>1</v>
      </c>
      <c r="I133" s="114">
        <v>0.14000000000000001</v>
      </c>
      <c r="J133" s="114">
        <v>0.14000000000000001</v>
      </c>
      <c r="K133" s="115">
        <v>79</v>
      </c>
      <c r="L133" s="116">
        <v>1</v>
      </c>
      <c r="M133" s="109">
        <v>23.244183</v>
      </c>
      <c r="N133" s="109">
        <v>83.453292000000005</v>
      </c>
      <c r="O133" s="117">
        <v>0</v>
      </c>
    </row>
    <row r="134" spans="2:15" ht="15" customHeight="1">
      <c r="B134" s="112">
        <v>58</v>
      </c>
      <c r="C134" s="41" t="s">
        <v>230</v>
      </c>
      <c r="D134" s="43" t="s">
        <v>307</v>
      </c>
      <c r="E134" s="113">
        <v>1</v>
      </c>
      <c r="F134" s="113">
        <v>8</v>
      </c>
      <c r="G134" s="113">
        <v>5</v>
      </c>
      <c r="H134" s="113">
        <v>1</v>
      </c>
      <c r="I134" s="114">
        <v>0.14000000000000001</v>
      </c>
      <c r="J134" s="114">
        <v>0.14000000000000001</v>
      </c>
      <c r="K134" s="115">
        <v>79</v>
      </c>
      <c r="L134" s="116">
        <v>1</v>
      </c>
      <c r="M134" s="109">
        <v>23.250057999999999</v>
      </c>
      <c r="N134" s="109">
        <v>83.468362999999997</v>
      </c>
      <c r="O134" s="117">
        <v>0</v>
      </c>
    </row>
    <row r="135" spans="2:15" ht="15" customHeight="1">
      <c r="B135" s="112">
        <v>59</v>
      </c>
      <c r="C135" s="41" t="s">
        <v>304</v>
      </c>
      <c r="D135" s="41" t="s">
        <v>231</v>
      </c>
      <c r="E135" s="113">
        <v>1</v>
      </c>
      <c r="F135" s="113">
        <v>5</v>
      </c>
      <c r="G135" s="113">
        <v>5</v>
      </c>
      <c r="H135" s="113">
        <v>1.25</v>
      </c>
      <c r="I135" s="114">
        <v>0.12</v>
      </c>
      <c r="J135" s="114">
        <v>0.12</v>
      </c>
      <c r="K135" s="115">
        <v>68</v>
      </c>
      <c r="L135" s="116">
        <v>0.01</v>
      </c>
      <c r="M135" s="109">
        <v>23.248035999999999</v>
      </c>
      <c r="N135" s="109">
        <v>83.466690999999997</v>
      </c>
      <c r="O135" s="117">
        <v>0</v>
      </c>
    </row>
    <row r="136" spans="2:15" ht="15" customHeight="1">
      <c r="B136" s="112">
        <v>60</v>
      </c>
      <c r="C136" s="41" t="s">
        <v>304</v>
      </c>
      <c r="D136" s="41" t="s">
        <v>231</v>
      </c>
      <c r="E136" s="113">
        <v>1</v>
      </c>
      <c r="F136" s="113">
        <v>5</v>
      </c>
      <c r="G136" s="113">
        <v>5</v>
      </c>
      <c r="H136" s="113">
        <v>1.25</v>
      </c>
      <c r="I136" s="114">
        <v>0.12</v>
      </c>
      <c r="J136" s="114">
        <v>0.12</v>
      </c>
      <c r="K136" s="115">
        <v>68</v>
      </c>
      <c r="L136" s="116">
        <v>0.01</v>
      </c>
      <c r="M136" s="109" t="s">
        <v>298</v>
      </c>
      <c r="N136" s="109" t="s">
        <v>299</v>
      </c>
      <c r="O136" s="117">
        <v>0</v>
      </c>
    </row>
    <row r="137" spans="2:15" ht="15" customHeight="1">
      <c r="B137" s="112">
        <v>61</v>
      </c>
      <c r="C137" s="41" t="s">
        <v>305</v>
      </c>
      <c r="D137" s="41" t="s">
        <v>231</v>
      </c>
      <c r="E137" s="113">
        <v>1</v>
      </c>
      <c r="F137" s="113">
        <v>60</v>
      </c>
      <c r="G137" s="113">
        <v>70</v>
      </c>
      <c r="H137" s="113">
        <v>0</v>
      </c>
      <c r="I137" s="114">
        <v>0.56999999999999995</v>
      </c>
      <c r="J137" s="114">
        <v>0.56999999999999995</v>
      </c>
      <c r="K137" s="115">
        <v>323</v>
      </c>
      <c r="L137" s="116">
        <v>0.4</v>
      </c>
      <c r="M137" s="109">
        <v>23.247311</v>
      </c>
      <c r="N137" s="109">
        <v>83.462039000000004</v>
      </c>
      <c r="O137" s="117">
        <v>0</v>
      </c>
    </row>
    <row r="138" spans="2:15" ht="15" customHeight="1">
      <c r="B138" s="112">
        <v>62</v>
      </c>
      <c r="C138" s="118" t="s">
        <v>306</v>
      </c>
      <c r="D138" s="43" t="s">
        <v>235</v>
      </c>
      <c r="E138" s="113">
        <v>1</v>
      </c>
      <c r="F138" s="113">
        <v>23</v>
      </c>
      <c r="G138" s="113">
        <v>6</v>
      </c>
      <c r="H138" s="113">
        <v>1.5</v>
      </c>
      <c r="I138" s="114">
        <v>2.2799999999999998</v>
      </c>
      <c r="J138" s="114">
        <v>1.2</v>
      </c>
      <c r="K138" s="115">
        <v>1295</v>
      </c>
      <c r="L138" s="116">
        <v>1</v>
      </c>
      <c r="M138" s="109">
        <v>23.250057999999999</v>
      </c>
      <c r="N138" s="109">
        <v>83.468362999999997</v>
      </c>
      <c r="O138" s="117">
        <v>0</v>
      </c>
    </row>
    <row r="139" spans="2:15" s="101" customFormat="1" ht="15" customHeight="1" thickBot="1">
      <c r="B139" s="146" t="s">
        <v>251</v>
      </c>
      <c r="C139" s="147"/>
      <c r="D139" s="148"/>
      <c r="E139" s="100">
        <f>SUM(E77:E126)</f>
        <v>50</v>
      </c>
      <c r="F139" s="100"/>
      <c r="G139" s="100"/>
      <c r="H139" s="100"/>
      <c r="I139" s="100">
        <f>SUM(I77:I126)</f>
        <v>76.540000000000035</v>
      </c>
      <c r="J139" s="100">
        <f>SUM(J77:J126)</f>
        <v>75.42000000000003</v>
      </c>
      <c r="K139" s="100">
        <f>SUM(K77:K126)</f>
        <v>43321</v>
      </c>
      <c r="L139" s="100">
        <f>SUM(L77:L126)</f>
        <v>23.799999999999997</v>
      </c>
      <c r="M139" s="100"/>
      <c r="N139" s="100"/>
      <c r="O139" s="100">
        <f>SUM(O77:O126)</f>
        <v>50</v>
      </c>
    </row>
  </sheetData>
  <mergeCells count="22">
    <mergeCell ref="R7:S7"/>
    <mergeCell ref="I16:L16"/>
    <mergeCell ref="D73:O73"/>
    <mergeCell ref="E3:L3"/>
    <mergeCell ref="B139:D139"/>
    <mergeCell ref="E5:O5"/>
    <mergeCell ref="E16:H16"/>
    <mergeCell ref="B127:K127"/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M75:N75"/>
  </mergeCells>
  <phoneticPr fontId="4" type="noConversion"/>
  <hyperlinks>
    <hyperlink ref="D110" r:id="rId1"/>
    <hyperlink ref="D11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J40" sqref="J40"/>
    </sheetView>
  </sheetViews>
  <sheetFormatPr defaultRowHeight="15"/>
  <cols>
    <col min="1" max="1" width="62.7109375" customWidth="1"/>
  </cols>
  <sheetData>
    <row r="1" spans="1:7" ht="21" customHeight="1">
      <c r="A1" s="153" t="s">
        <v>252</v>
      </c>
      <c r="B1" s="153"/>
      <c r="C1" s="153"/>
      <c r="D1" s="153"/>
      <c r="E1" s="153"/>
      <c r="F1" s="153"/>
      <c r="G1" s="71" t="s">
        <v>253</v>
      </c>
    </row>
    <row r="2" spans="1:7">
      <c r="A2" s="152" t="s">
        <v>47</v>
      </c>
      <c r="B2" s="152"/>
      <c r="C2" s="152"/>
      <c r="D2" s="152"/>
      <c r="E2" s="152"/>
      <c r="F2" s="152"/>
      <c r="G2" s="152"/>
    </row>
    <row r="3" spans="1:7">
      <c r="A3" s="72" t="s">
        <v>48</v>
      </c>
      <c r="B3" s="151">
        <v>302</v>
      </c>
      <c r="C3" s="151"/>
      <c r="D3" s="151"/>
      <c r="E3" s="151"/>
      <c r="F3" s="151"/>
      <c r="G3" s="151"/>
    </row>
    <row r="4" spans="1:7">
      <c r="A4" s="72" t="s">
        <v>49</v>
      </c>
      <c r="B4" s="154">
        <v>1445</v>
      </c>
      <c r="C4" s="154"/>
      <c r="D4" s="154"/>
      <c r="E4" s="154"/>
      <c r="F4" s="154"/>
      <c r="G4" s="154"/>
    </row>
    <row r="5" spans="1:7">
      <c r="A5" s="72" t="s">
        <v>50</v>
      </c>
      <c r="B5" s="151">
        <v>291</v>
      </c>
      <c r="C5" s="151"/>
      <c r="D5" s="151"/>
      <c r="E5" s="151"/>
      <c r="F5" s="151"/>
      <c r="G5" s="151"/>
    </row>
    <row r="6" spans="1:7">
      <c r="A6" s="72" t="s">
        <v>51</v>
      </c>
      <c r="B6" s="154">
        <v>1329</v>
      </c>
      <c r="C6" s="154"/>
      <c r="D6" s="154"/>
      <c r="E6" s="154"/>
      <c r="F6" s="154"/>
      <c r="G6" s="154"/>
    </row>
    <row r="7" spans="1:7">
      <c r="A7" s="72" t="s">
        <v>52</v>
      </c>
      <c r="B7" s="151">
        <v>1.05</v>
      </c>
      <c r="C7" s="151"/>
      <c r="D7" s="151"/>
      <c r="E7" s="151"/>
      <c r="F7" s="151"/>
      <c r="G7" s="151"/>
    </row>
    <row r="8" spans="1:7">
      <c r="A8" s="72" t="s">
        <v>53</v>
      </c>
      <c r="B8" s="151">
        <v>65.459999999999994</v>
      </c>
      <c r="C8" s="151"/>
      <c r="D8" s="151"/>
      <c r="E8" s="151"/>
      <c r="F8" s="151"/>
      <c r="G8" s="151"/>
    </row>
    <row r="9" spans="1:7" ht="21">
      <c r="A9" s="73" t="s">
        <v>54</v>
      </c>
      <c r="B9" s="74" t="s">
        <v>55</v>
      </c>
      <c r="C9" s="74" t="s">
        <v>56</v>
      </c>
      <c r="D9" s="74" t="s">
        <v>57</v>
      </c>
      <c r="E9" s="74" t="s">
        <v>58</v>
      </c>
      <c r="F9" s="74" t="s">
        <v>59</v>
      </c>
      <c r="G9" s="75" t="s">
        <v>60</v>
      </c>
    </row>
    <row r="10" spans="1:7">
      <c r="A10" s="72" t="s">
        <v>61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7"/>
    </row>
    <row r="11" spans="1:7">
      <c r="A11" s="72" t="s">
        <v>62</v>
      </c>
      <c r="B11" s="78">
        <v>9390</v>
      </c>
      <c r="C11" s="78">
        <v>37789</v>
      </c>
      <c r="D11" s="78">
        <v>32713</v>
      </c>
      <c r="E11" s="78">
        <v>34769</v>
      </c>
      <c r="F11" s="78">
        <v>15342</v>
      </c>
      <c r="G11" s="77"/>
    </row>
    <row r="12" spans="1:7">
      <c r="A12" s="72" t="s">
        <v>63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0"/>
    </row>
    <row r="13" spans="1:7">
      <c r="A13" s="72" t="s">
        <v>64</v>
      </c>
      <c r="B13" s="76">
        <v>0</v>
      </c>
      <c r="C13" s="76"/>
      <c r="D13" s="76"/>
      <c r="E13" s="76"/>
      <c r="F13" s="76"/>
      <c r="G13" s="77"/>
    </row>
    <row r="14" spans="1:7">
      <c r="A14" s="72" t="s">
        <v>65</v>
      </c>
      <c r="B14" s="76">
        <v>1.66</v>
      </c>
      <c r="C14" s="76">
        <v>1.37</v>
      </c>
      <c r="D14" s="76">
        <v>1.1299999999999999</v>
      </c>
      <c r="E14" s="76">
        <v>0.89</v>
      </c>
      <c r="F14" s="76">
        <v>1.1000000000000001</v>
      </c>
      <c r="G14" s="70"/>
    </row>
    <row r="15" spans="1:7">
      <c r="A15" s="72" t="s">
        <v>66</v>
      </c>
      <c r="B15" s="76">
        <v>54.1</v>
      </c>
      <c r="C15" s="76">
        <v>50.59</v>
      </c>
      <c r="D15" s="76">
        <v>53.89</v>
      </c>
      <c r="E15" s="76">
        <v>51.82</v>
      </c>
      <c r="F15" s="76">
        <v>44.81</v>
      </c>
      <c r="G15" s="70"/>
    </row>
    <row r="16" spans="1:7">
      <c r="A16" s="72" t="s">
        <v>67</v>
      </c>
      <c r="B16" s="76">
        <v>47.74</v>
      </c>
      <c r="C16" s="76">
        <v>48.15</v>
      </c>
      <c r="D16" s="76">
        <v>47.82</v>
      </c>
      <c r="E16" s="76">
        <v>51.61</v>
      </c>
      <c r="F16" s="76">
        <v>51.3</v>
      </c>
      <c r="G16" s="70"/>
    </row>
    <row r="17" spans="1:7">
      <c r="A17" s="72" t="s">
        <v>68</v>
      </c>
      <c r="B17" s="76">
        <v>42.49</v>
      </c>
      <c r="C17" s="76">
        <v>133.06</v>
      </c>
      <c r="D17" s="76">
        <v>115.19</v>
      </c>
      <c r="E17" s="76">
        <v>124.18</v>
      </c>
      <c r="F17" s="76">
        <v>57.25</v>
      </c>
      <c r="G17" s="70"/>
    </row>
    <row r="18" spans="1:7">
      <c r="A18" s="72" t="s">
        <v>69</v>
      </c>
      <c r="B18" s="76">
        <v>189.85</v>
      </c>
      <c r="C18" s="76">
        <v>175.93</v>
      </c>
      <c r="D18" s="76">
        <v>174</v>
      </c>
      <c r="E18" s="76">
        <v>172</v>
      </c>
      <c r="F18" s="76">
        <v>167</v>
      </c>
      <c r="G18" s="70"/>
    </row>
    <row r="19" spans="1:7">
      <c r="A19" s="72" t="s">
        <v>70</v>
      </c>
      <c r="B19" s="76">
        <v>0</v>
      </c>
      <c r="C19" s="76">
        <v>233</v>
      </c>
      <c r="D19" s="76">
        <v>204</v>
      </c>
      <c r="E19" s="76">
        <v>198</v>
      </c>
      <c r="F19" s="76">
        <v>23</v>
      </c>
      <c r="G19" s="70"/>
    </row>
    <row r="20" spans="1:7">
      <c r="A20" s="72" t="s">
        <v>71</v>
      </c>
      <c r="B20" s="76">
        <v>221</v>
      </c>
      <c r="C20" s="76">
        <v>284</v>
      </c>
      <c r="D20" s="76">
        <v>284</v>
      </c>
      <c r="E20" s="76">
        <v>280</v>
      </c>
      <c r="F20" s="76">
        <v>268</v>
      </c>
      <c r="G20" s="77"/>
    </row>
    <row r="21" spans="1:7">
      <c r="A21" s="72" t="s">
        <v>72</v>
      </c>
      <c r="B21" s="76">
        <v>455</v>
      </c>
      <c r="C21" s="76">
        <v>627</v>
      </c>
      <c r="D21" s="76">
        <v>617</v>
      </c>
      <c r="E21" s="76">
        <v>606</v>
      </c>
      <c r="F21" s="76">
        <v>555</v>
      </c>
      <c r="G21" s="77"/>
    </row>
    <row r="22" spans="1:7">
      <c r="A22" s="72" t="s">
        <v>73</v>
      </c>
      <c r="B22" s="76">
        <v>1</v>
      </c>
      <c r="C22" s="76">
        <v>4</v>
      </c>
      <c r="D22" s="76">
        <v>0</v>
      </c>
      <c r="E22" s="76">
        <v>1</v>
      </c>
      <c r="F22" s="76">
        <v>0</v>
      </c>
      <c r="G22" s="70"/>
    </row>
    <row r="23" spans="1:7">
      <c r="A23" s="152" t="s">
        <v>74</v>
      </c>
      <c r="B23" s="152"/>
      <c r="C23" s="152"/>
      <c r="D23" s="152"/>
      <c r="E23" s="152"/>
      <c r="F23" s="152"/>
      <c r="G23" s="152"/>
    </row>
    <row r="24" spans="1:7">
      <c r="A24" s="72" t="s">
        <v>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0"/>
    </row>
    <row r="25" spans="1:7">
      <c r="A25" s="72" t="s">
        <v>76</v>
      </c>
      <c r="B25" s="76">
        <v>47</v>
      </c>
      <c r="C25" s="76">
        <v>75</v>
      </c>
      <c r="D25" s="76">
        <v>117</v>
      </c>
      <c r="E25" s="76">
        <v>85</v>
      </c>
      <c r="F25" s="76">
        <v>80</v>
      </c>
      <c r="G25" s="77"/>
    </row>
    <row r="26" spans="1:7">
      <c r="A26" s="72" t="s">
        <v>77</v>
      </c>
      <c r="B26" s="76">
        <v>19</v>
      </c>
      <c r="C26" s="76">
        <v>41</v>
      </c>
      <c r="D26" s="76">
        <v>42</v>
      </c>
      <c r="E26" s="76">
        <v>44</v>
      </c>
      <c r="F26" s="76">
        <v>41</v>
      </c>
      <c r="G26" s="77"/>
    </row>
    <row r="27" spans="1:7">
      <c r="A27" s="72" t="s">
        <v>78</v>
      </c>
      <c r="B27" s="76">
        <v>28</v>
      </c>
      <c r="C27" s="76">
        <v>34</v>
      </c>
      <c r="D27" s="76">
        <v>75</v>
      </c>
      <c r="E27" s="76">
        <v>41</v>
      </c>
      <c r="F27" s="76">
        <v>39</v>
      </c>
      <c r="G27" s="70"/>
    </row>
    <row r="28" spans="1:7">
      <c r="A28" s="72" t="s">
        <v>79</v>
      </c>
      <c r="B28" s="76">
        <v>83.17</v>
      </c>
      <c r="C28" s="76">
        <v>85.02</v>
      </c>
      <c r="D28" s="76">
        <v>77.45</v>
      </c>
      <c r="E28" s="76">
        <v>86.74</v>
      </c>
      <c r="F28" s="76">
        <v>69.31</v>
      </c>
      <c r="G28" s="70"/>
    </row>
    <row r="29" spans="1:7">
      <c r="A29" s="72" t="s">
        <v>80</v>
      </c>
      <c r="B29" s="76">
        <v>85.11</v>
      </c>
      <c r="C29" s="76">
        <v>90.67</v>
      </c>
      <c r="D29" s="76">
        <v>94.02</v>
      </c>
      <c r="E29" s="76">
        <v>82.35</v>
      </c>
      <c r="F29" s="76">
        <v>80</v>
      </c>
      <c r="G29" s="70"/>
    </row>
    <row r="30" spans="1:7">
      <c r="A30" s="152" t="s">
        <v>81</v>
      </c>
      <c r="B30" s="152"/>
      <c r="C30" s="152"/>
      <c r="D30" s="152"/>
      <c r="E30" s="152"/>
      <c r="F30" s="152"/>
      <c r="G30" s="152"/>
    </row>
    <row r="31" spans="1:7">
      <c r="A31" s="72" t="s">
        <v>82</v>
      </c>
      <c r="B31" s="76">
        <v>33.78</v>
      </c>
      <c r="C31" s="76">
        <v>70.989999999999995</v>
      </c>
      <c r="D31" s="76">
        <v>62.08</v>
      </c>
      <c r="E31" s="76">
        <v>68.25</v>
      </c>
      <c r="F31" s="76">
        <v>28.57</v>
      </c>
      <c r="G31" s="70"/>
    </row>
    <row r="32" spans="1:7">
      <c r="A32" s="72" t="s">
        <v>83</v>
      </c>
      <c r="B32" s="76">
        <v>25.31</v>
      </c>
      <c r="C32" s="76">
        <v>60.5</v>
      </c>
      <c r="D32" s="76">
        <v>55.2</v>
      </c>
      <c r="E32" s="76">
        <v>59.49</v>
      </c>
      <c r="F32" s="76">
        <v>24.23</v>
      </c>
      <c r="G32" s="70"/>
    </row>
    <row r="33" spans="1:7">
      <c r="A33" s="72" t="s">
        <v>84</v>
      </c>
      <c r="B33" s="76">
        <v>8.2799999999999994</v>
      </c>
      <c r="C33" s="76">
        <v>9.83</v>
      </c>
      <c r="D33" s="76">
        <v>6.08</v>
      </c>
      <c r="E33" s="76">
        <v>7.78</v>
      </c>
      <c r="F33" s="76">
        <v>3.46</v>
      </c>
      <c r="G33" s="70"/>
    </row>
    <row r="34" spans="1:7">
      <c r="A34" s="72" t="s">
        <v>85</v>
      </c>
      <c r="B34" s="76">
        <v>24.65</v>
      </c>
      <c r="C34" s="76">
        <v>13.98</v>
      </c>
      <c r="D34" s="76">
        <v>9.92</v>
      </c>
      <c r="E34" s="76">
        <v>11.56</v>
      </c>
      <c r="F34" s="76">
        <v>12.51</v>
      </c>
      <c r="G34" s="70"/>
    </row>
    <row r="35" spans="1:7">
      <c r="A35" s="72" t="s">
        <v>86</v>
      </c>
      <c r="B35" s="76">
        <v>0.18</v>
      </c>
      <c r="C35" s="76">
        <v>0.66</v>
      </c>
      <c r="D35" s="76">
        <v>0.8</v>
      </c>
      <c r="E35" s="76">
        <v>0.98</v>
      </c>
      <c r="F35" s="76">
        <v>0.88</v>
      </c>
      <c r="G35" s="70"/>
    </row>
    <row r="36" spans="1:7">
      <c r="A36" s="72" t="s">
        <v>87</v>
      </c>
      <c r="B36" s="76">
        <v>0.53</v>
      </c>
      <c r="C36" s="76">
        <v>0.93</v>
      </c>
      <c r="D36" s="76">
        <v>1.29</v>
      </c>
      <c r="E36" s="76">
        <v>1.44</v>
      </c>
      <c r="F36" s="76">
        <v>3.08</v>
      </c>
      <c r="G36" s="70"/>
    </row>
    <row r="37" spans="1:7">
      <c r="A37" s="72" t="s">
        <v>88</v>
      </c>
      <c r="B37" s="76">
        <v>193.08</v>
      </c>
      <c r="C37" s="76">
        <v>202</v>
      </c>
      <c r="D37" s="76">
        <v>176.44</v>
      </c>
      <c r="E37" s="76">
        <v>195.03</v>
      </c>
      <c r="F37" s="76">
        <v>178.38</v>
      </c>
      <c r="G37" s="70"/>
    </row>
    <row r="38" spans="1:7">
      <c r="A38" s="72" t="s">
        <v>89</v>
      </c>
      <c r="B38" s="76">
        <v>100</v>
      </c>
      <c r="C38" s="76">
        <v>100</v>
      </c>
      <c r="D38" s="76">
        <v>99.98</v>
      </c>
      <c r="E38" s="76">
        <v>99.73</v>
      </c>
      <c r="F38" s="76">
        <v>100</v>
      </c>
      <c r="G38" s="70"/>
    </row>
    <row r="39" spans="1:7">
      <c r="A39" s="72" t="s">
        <v>90</v>
      </c>
      <c r="B39" s="76">
        <v>100</v>
      </c>
      <c r="C39" s="76">
        <v>79.31</v>
      </c>
      <c r="D39" s="76">
        <v>90.55</v>
      </c>
      <c r="E39" s="76">
        <v>100</v>
      </c>
      <c r="F39" s="76">
        <v>45.71</v>
      </c>
      <c r="G39" s="76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topLeftCell="A50" workbookViewId="0">
      <selection activeCell="L6" sqref="L6"/>
    </sheetView>
  </sheetViews>
  <sheetFormatPr defaultRowHeight="15"/>
  <cols>
    <col min="1" max="1" width="5" style="60" customWidth="1"/>
    <col min="2" max="2" width="13.7109375" style="60" customWidth="1"/>
    <col min="3" max="3" width="27" style="89" customWidth="1"/>
    <col min="4" max="4" width="16.28515625" style="60" customWidth="1"/>
    <col min="5" max="6" width="9.140625" style="60"/>
    <col min="7" max="7" width="10.7109375" style="60" customWidth="1"/>
    <col min="8" max="8" width="11.7109375" style="60" customWidth="1"/>
    <col min="9" max="9" width="15.7109375" style="60" customWidth="1"/>
    <col min="10" max="10" width="15.28515625" style="60" customWidth="1"/>
    <col min="11" max="11" width="13.85546875" customWidth="1"/>
    <col min="12" max="12" width="16.85546875" style="93" customWidth="1"/>
    <col min="13" max="16384" width="9.140625" style="60"/>
  </cols>
  <sheetData>
    <row r="1" spans="1:11" ht="23.25" customHeight="1">
      <c r="A1" s="158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s="84" customFormat="1" ht="48" customHeight="1">
      <c r="A2" s="85" t="s">
        <v>244</v>
      </c>
      <c r="B2" s="85" t="s">
        <v>245</v>
      </c>
      <c r="C2" s="90" t="s">
        <v>246</v>
      </c>
      <c r="D2" s="85"/>
      <c r="E2" s="85" t="s">
        <v>241</v>
      </c>
      <c r="F2" s="85" t="s">
        <v>242</v>
      </c>
      <c r="G2" s="85" t="s">
        <v>243</v>
      </c>
      <c r="H2" s="85" t="s">
        <v>278</v>
      </c>
      <c r="I2" s="85" t="s">
        <v>283</v>
      </c>
      <c r="J2" s="85" t="s">
        <v>272</v>
      </c>
      <c r="K2" s="85" t="s">
        <v>247</v>
      </c>
    </row>
    <row r="3" spans="1:11" s="84" customFormat="1" ht="16.5" customHeight="1">
      <c r="A3" s="85"/>
      <c r="B3" s="85"/>
      <c r="C3" s="90"/>
      <c r="D3" s="85" t="s">
        <v>284</v>
      </c>
      <c r="E3" s="85" t="s">
        <v>279</v>
      </c>
      <c r="F3" s="85" t="s">
        <v>279</v>
      </c>
      <c r="G3" s="85" t="s">
        <v>279</v>
      </c>
      <c r="H3" s="85" t="s">
        <v>280</v>
      </c>
      <c r="I3" s="85" t="s">
        <v>281</v>
      </c>
      <c r="J3" s="85" t="s">
        <v>282</v>
      </c>
      <c r="K3" s="85" t="s">
        <v>282</v>
      </c>
    </row>
    <row r="4" spans="1:11" ht="15" customHeight="1">
      <c r="A4" s="62">
        <v>1</v>
      </c>
      <c r="B4" s="62" t="s">
        <v>184</v>
      </c>
      <c r="C4" s="86" t="s">
        <v>119</v>
      </c>
      <c r="D4" s="63" t="s">
        <v>185</v>
      </c>
      <c r="E4" s="60">
        <v>25</v>
      </c>
      <c r="F4" s="60">
        <v>25</v>
      </c>
      <c r="G4" s="60">
        <v>3</v>
      </c>
      <c r="H4" s="91">
        <f t="shared" ref="H4:H35" si="0">(E4+(E4-(2*G4*0.1)*(G4/0.3-1)))/2*(F4+(F4-(2*G4*0.1)*(G4/0.3-1)))/2*G4</f>
        <v>1491.8700000000001</v>
      </c>
      <c r="I4" s="91">
        <f>0.75*(H4/0.15)/10000</f>
        <v>0.74593500000000001</v>
      </c>
      <c r="J4" s="61">
        <f>I4*2</f>
        <v>1.49187</v>
      </c>
      <c r="K4" s="61">
        <f>+J4+I4</f>
        <v>2.2378049999999998</v>
      </c>
    </row>
    <row r="5" spans="1:11" ht="15" customHeight="1">
      <c r="A5" s="62">
        <v>2</v>
      </c>
      <c r="B5" s="62" t="s">
        <v>184</v>
      </c>
      <c r="C5" s="86" t="s">
        <v>120</v>
      </c>
      <c r="D5" s="63" t="s">
        <v>187</v>
      </c>
      <c r="E5" s="83">
        <v>40</v>
      </c>
      <c r="F5" s="83">
        <v>40</v>
      </c>
      <c r="G5" s="60">
        <v>3</v>
      </c>
      <c r="H5" s="91">
        <f t="shared" si="0"/>
        <v>4173.869999999999</v>
      </c>
      <c r="I5" s="91">
        <f t="shared" ref="I5:I68" si="1">0.75*(H5/0.15)/10000</f>
        <v>2.086935</v>
      </c>
      <c r="J5" s="61">
        <f t="shared" ref="J5:J68" si="2">I5*2</f>
        <v>4.17387</v>
      </c>
      <c r="K5" s="61">
        <f t="shared" ref="K5:K68" si="3">+J5+I5</f>
        <v>6.2608049999999995</v>
      </c>
    </row>
    <row r="6" spans="1:11">
      <c r="A6" s="62">
        <v>3</v>
      </c>
      <c r="B6" s="62" t="s">
        <v>184</v>
      </c>
      <c r="C6" s="86" t="s">
        <v>121</v>
      </c>
      <c r="D6" s="63" t="s">
        <v>186</v>
      </c>
      <c r="E6" s="60">
        <v>30</v>
      </c>
      <c r="F6" s="60">
        <v>30</v>
      </c>
      <c r="G6" s="60">
        <v>3</v>
      </c>
      <c r="H6" s="91">
        <f t="shared" si="0"/>
        <v>2235.8700000000003</v>
      </c>
      <c r="I6" s="91">
        <f t="shared" si="1"/>
        <v>1.1179350000000001</v>
      </c>
      <c r="J6" s="61">
        <f t="shared" si="2"/>
        <v>2.2358700000000002</v>
      </c>
      <c r="K6" s="61">
        <f t="shared" si="3"/>
        <v>3.3538050000000004</v>
      </c>
    </row>
    <row r="7" spans="1:11">
      <c r="A7" s="62">
        <v>4</v>
      </c>
      <c r="B7" s="62" t="s">
        <v>184</v>
      </c>
      <c r="C7" s="86" t="s">
        <v>121</v>
      </c>
      <c r="D7" s="63" t="s">
        <v>185</v>
      </c>
      <c r="E7" s="60">
        <v>23</v>
      </c>
      <c r="F7" s="60">
        <v>23</v>
      </c>
      <c r="G7" s="60">
        <v>3</v>
      </c>
      <c r="H7" s="91">
        <f t="shared" si="0"/>
        <v>1236.27</v>
      </c>
      <c r="I7" s="91">
        <f t="shared" si="1"/>
        <v>0.61813499999999999</v>
      </c>
      <c r="J7" s="61">
        <f t="shared" si="2"/>
        <v>1.23627</v>
      </c>
      <c r="K7" s="61">
        <f t="shared" si="3"/>
        <v>1.8544049999999999</v>
      </c>
    </row>
    <row r="8" spans="1:11">
      <c r="A8" s="62">
        <v>5</v>
      </c>
      <c r="B8" s="62" t="s">
        <v>184</v>
      </c>
      <c r="C8" s="86" t="s">
        <v>122</v>
      </c>
      <c r="D8" s="63" t="s">
        <v>187</v>
      </c>
      <c r="E8" s="60">
        <v>40</v>
      </c>
      <c r="F8" s="60">
        <v>40</v>
      </c>
      <c r="G8" s="60">
        <v>3</v>
      </c>
      <c r="H8" s="91">
        <f t="shared" si="0"/>
        <v>4173.869999999999</v>
      </c>
      <c r="I8" s="91">
        <f t="shared" si="1"/>
        <v>2.086935</v>
      </c>
      <c r="J8" s="61">
        <f t="shared" si="2"/>
        <v>4.17387</v>
      </c>
      <c r="K8" s="61">
        <f t="shared" si="3"/>
        <v>6.2608049999999995</v>
      </c>
    </row>
    <row r="9" spans="1:11">
      <c r="A9" s="62">
        <v>6</v>
      </c>
      <c r="B9" s="62" t="s">
        <v>184</v>
      </c>
      <c r="C9" s="86" t="s">
        <v>120</v>
      </c>
      <c r="D9" s="63" t="s">
        <v>186</v>
      </c>
      <c r="E9" s="60">
        <v>30</v>
      </c>
      <c r="F9" s="60">
        <v>30</v>
      </c>
      <c r="G9" s="60">
        <v>3</v>
      </c>
      <c r="H9" s="91">
        <f t="shared" si="0"/>
        <v>2235.8700000000003</v>
      </c>
      <c r="I9" s="91">
        <f t="shared" si="1"/>
        <v>1.1179350000000001</v>
      </c>
      <c r="J9" s="61">
        <f t="shared" si="2"/>
        <v>2.2358700000000002</v>
      </c>
      <c r="K9" s="61">
        <f t="shared" si="3"/>
        <v>3.3538050000000004</v>
      </c>
    </row>
    <row r="10" spans="1:11">
      <c r="A10" s="62">
        <v>7</v>
      </c>
      <c r="B10" s="62" t="s">
        <v>184</v>
      </c>
      <c r="C10" s="86" t="s">
        <v>123</v>
      </c>
      <c r="D10" s="63" t="s">
        <v>185</v>
      </c>
      <c r="E10" s="60">
        <v>23</v>
      </c>
      <c r="F10" s="60">
        <v>23</v>
      </c>
      <c r="G10" s="60">
        <v>3</v>
      </c>
      <c r="H10" s="91">
        <f t="shared" si="0"/>
        <v>1236.27</v>
      </c>
      <c r="I10" s="91">
        <f t="shared" si="1"/>
        <v>0.61813499999999999</v>
      </c>
      <c r="J10" s="61">
        <f t="shared" si="2"/>
        <v>1.23627</v>
      </c>
      <c r="K10" s="61">
        <f t="shared" si="3"/>
        <v>1.8544049999999999</v>
      </c>
    </row>
    <row r="11" spans="1:11">
      <c r="A11" s="62">
        <v>8</v>
      </c>
      <c r="B11" s="62" t="s">
        <v>184</v>
      </c>
      <c r="C11" s="86" t="s">
        <v>124</v>
      </c>
      <c r="D11" s="63" t="s">
        <v>186</v>
      </c>
      <c r="E11" s="60">
        <v>30</v>
      </c>
      <c r="F11" s="60">
        <v>30</v>
      </c>
      <c r="G11" s="60">
        <v>3</v>
      </c>
      <c r="H11" s="91">
        <f t="shared" si="0"/>
        <v>2235.8700000000003</v>
      </c>
      <c r="I11" s="91">
        <f t="shared" si="1"/>
        <v>1.1179350000000001</v>
      </c>
      <c r="J11" s="61">
        <f t="shared" si="2"/>
        <v>2.2358700000000002</v>
      </c>
      <c r="K11" s="61">
        <f t="shared" si="3"/>
        <v>3.3538050000000004</v>
      </c>
    </row>
    <row r="12" spans="1:11">
      <c r="A12" s="62">
        <v>9</v>
      </c>
      <c r="B12" s="62" t="s">
        <v>184</v>
      </c>
      <c r="C12" s="86" t="s">
        <v>125</v>
      </c>
      <c r="D12" s="63" t="s">
        <v>186</v>
      </c>
      <c r="E12" s="60">
        <v>30</v>
      </c>
      <c r="F12" s="60">
        <v>30</v>
      </c>
      <c r="G12" s="60">
        <v>3</v>
      </c>
      <c r="H12" s="91">
        <f t="shared" si="0"/>
        <v>2235.8700000000003</v>
      </c>
      <c r="I12" s="91">
        <f t="shared" si="1"/>
        <v>1.1179350000000001</v>
      </c>
      <c r="J12" s="61">
        <f t="shared" si="2"/>
        <v>2.2358700000000002</v>
      </c>
      <c r="K12" s="61">
        <f t="shared" si="3"/>
        <v>3.3538050000000004</v>
      </c>
    </row>
    <row r="13" spans="1:11">
      <c r="A13" s="62">
        <v>10</v>
      </c>
      <c r="B13" s="62" t="s">
        <v>184</v>
      </c>
      <c r="C13" s="86" t="s">
        <v>126</v>
      </c>
      <c r="D13" s="63" t="s">
        <v>186</v>
      </c>
      <c r="E13" s="60">
        <v>30</v>
      </c>
      <c r="F13" s="60">
        <v>30</v>
      </c>
      <c r="G13" s="60">
        <v>3</v>
      </c>
      <c r="H13" s="91">
        <f t="shared" si="0"/>
        <v>2235.8700000000003</v>
      </c>
      <c r="I13" s="91">
        <f t="shared" si="1"/>
        <v>1.1179350000000001</v>
      </c>
      <c r="J13" s="61">
        <f t="shared" si="2"/>
        <v>2.2358700000000002</v>
      </c>
      <c r="K13" s="61">
        <f t="shared" si="3"/>
        <v>3.3538050000000004</v>
      </c>
    </row>
    <row r="14" spans="1:11">
      <c r="A14" s="62">
        <v>11</v>
      </c>
      <c r="B14" s="62" t="s">
        <v>184</v>
      </c>
      <c r="C14" s="86" t="s">
        <v>127</v>
      </c>
      <c r="D14" s="63" t="s">
        <v>187</v>
      </c>
      <c r="E14" s="60">
        <v>40</v>
      </c>
      <c r="F14" s="60">
        <v>40</v>
      </c>
      <c r="G14" s="60">
        <v>3</v>
      </c>
      <c r="H14" s="91">
        <f t="shared" si="0"/>
        <v>4173.869999999999</v>
      </c>
      <c r="I14" s="91">
        <f t="shared" si="1"/>
        <v>2.086935</v>
      </c>
      <c r="J14" s="61">
        <f t="shared" si="2"/>
        <v>4.17387</v>
      </c>
      <c r="K14" s="61">
        <f t="shared" si="3"/>
        <v>6.2608049999999995</v>
      </c>
    </row>
    <row r="15" spans="1:11">
      <c r="A15" s="62">
        <v>12</v>
      </c>
      <c r="B15" s="62" t="s">
        <v>184</v>
      </c>
      <c r="C15" s="86" t="s">
        <v>128</v>
      </c>
      <c r="D15" s="63" t="s">
        <v>187</v>
      </c>
      <c r="E15" s="60">
        <v>40</v>
      </c>
      <c r="F15" s="60">
        <v>40</v>
      </c>
      <c r="G15" s="60">
        <v>3</v>
      </c>
      <c r="H15" s="91">
        <f t="shared" si="0"/>
        <v>4173.869999999999</v>
      </c>
      <c r="I15" s="91">
        <f t="shared" si="1"/>
        <v>2.086935</v>
      </c>
      <c r="J15" s="61">
        <f t="shared" si="2"/>
        <v>4.17387</v>
      </c>
      <c r="K15" s="61">
        <f t="shared" si="3"/>
        <v>6.2608049999999995</v>
      </c>
    </row>
    <row r="16" spans="1:11">
      <c r="A16" s="62">
        <v>13</v>
      </c>
      <c r="B16" s="62" t="s">
        <v>184</v>
      </c>
      <c r="C16" s="86" t="s">
        <v>129</v>
      </c>
      <c r="D16" s="64" t="s">
        <v>186</v>
      </c>
      <c r="E16" s="60">
        <v>30</v>
      </c>
      <c r="F16" s="60">
        <v>30</v>
      </c>
      <c r="G16" s="60">
        <v>3</v>
      </c>
      <c r="H16" s="91">
        <f t="shared" si="0"/>
        <v>2235.8700000000003</v>
      </c>
      <c r="I16" s="91">
        <f t="shared" si="1"/>
        <v>1.1179350000000001</v>
      </c>
      <c r="J16" s="61">
        <f t="shared" si="2"/>
        <v>2.2358700000000002</v>
      </c>
      <c r="K16" s="61">
        <f t="shared" si="3"/>
        <v>3.3538050000000004</v>
      </c>
    </row>
    <row r="17" spans="1:11">
      <c r="A17" s="62">
        <v>14</v>
      </c>
      <c r="B17" s="62" t="s">
        <v>184</v>
      </c>
      <c r="C17" s="86" t="s">
        <v>130</v>
      </c>
      <c r="D17" s="64" t="s">
        <v>185</v>
      </c>
      <c r="E17" s="60">
        <v>23</v>
      </c>
      <c r="F17" s="60">
        <v>23</v>
      </c>
      <c r="G17" s="60">
        <v>3</v>
      </c>
      <c r="H17" s="91">
        <f t="shared" si="0"/>
        <v>1236.27</v>
      </c>
      <c r="I17" s="91">
        <f t="shared" si="1"/>
        <v>0.61813499999999999</v>
      </c>
      <c r="J17" s="61">
        <f t="shared" si="2"/>
        <v>1.23627</v>
      </c>
      <c r="K17" s="61">
        <f t="shared" si="3"/>
        <v>1.8544049999999999</v>
      </c>
    </row>
    <row r="18" spans="1:11">
      <c r="A18" s="62">
        <v>15</v>
      </c>
      <c r="B18" s="62" t="s">
        <v>184</v>
      </c>
      <c r="C18" s="86" t="s">
        <v>131</v>
      </c>
      <c r="D18" s="64" t="s">
        <v>186</v>
      </c>
      <c r="E18" s="60">
        <v>30</v>
      </c>
      <c r="F18" s="60">
        <v>30</v>
      </c>
      <c r="G18" s="60">
        <v>3</v>
      </c>
      <c r="H18" s="91">
        <f t="shared" si="0"/>
        <v>2235.8700000000003</v>
      </c>
      <c r="I18" s="91">
        <f t="shared" si="1"/>
        <v>1.1179350000000001</v>
      </c>
      <c r="J18" s="61">
        <f t="shared" si="2"/>
        <v>2.2358700000000002</v>
      </c>
      <c r="K18" s="61">
        <f t="shared" si="3"/>
        <v>3.3538050000000004</v>
      </c>
    </row>
    <row r="19" spans="1:11">
      <c r="A19" s="62">
        <v>16</v>
      </c>
      <c r="B19" s="62" t="s">
        <v>184</v>
      </c>
      <c r="C19" s="86" t="s">
        <v>132</v>
      </c>
      <c r="D19" s="64" t="s">
        <v>185</v>
      </c>
      <c r="E19" s="60">
        <v>23</v>
      </c>
      <c r="F19" s="60">
        <v>23</v>
      </c>
      <c r="G19" s="60">
        <v>3</v>
      </c>
      <c r="H19" s="91">
        <f t="shared" si="0"/>
        <v>1236.27</v>
      </c>
      <c r="I19" s="91">
        <f t="shared" si="1"/>
        <v>0.61813499999999999</v>
      </c>
      <c r="J19" s="61">
        <f t="shared" si="2"/>
        <v>1.23627</v>
      </c>
      <c r="K19" s="61">
        <f t="shared" si="3"/>
        <v>1.8544049999999999</v>
      </c>
    </row>
    <row r="20" spans="1:11">
      <c r="A20" s="62">
        <v>17</v>
      </c>
      <c r="B20" s="62" t="s">
        <v>184</v>
      </c>
      <c r="C20" s="86" t="s">
        <v>133</v>
      </c>
      <c r="D20" s="64" t="s">
        <v>186</v>
      </c>
      <c r="E20" s="60">
        <v>30</v>
      </c>
      <c r="F20" s="60">
        <v>30</v>
      </c>
      <c r="G20" s="60">
        <v>3</v>
      </c>
      <c r="H20" s="91">
        <f t="shared" si="0"/>
        <v>2235.8700000000003</v>
      </c>
      <c r="I20" s="91">
        <f t="shared" si="1"/>
        <v>1.1179350000000001</v>
      </c>
      <c r="J20" s="61">
        <f t="shared" si="2"/>
        <v>2.2358700000000002</v>
      </c>
      <c r="K20" s="61">
        <f t="shared" si="3"/>
        <v>3.3538050000000004</v>
      </c>
    </row>
    <row r="21" spans="1:11">
      <c r="A21" s="62">
        <v>18</v>
      </c>
      <c r="B21" s="62" t="s">
        <v>184</v>
      </c>
      <c r="C21" s="86" t="s">
        <v>134</v>
      </c>
      <c r="D21" s="64" t="s">
        <v>186</v>
      </c>
      <c r="E21" s="60">
        <v>30</v>
      </c>
      <c r="F21" s="60">
        <v>30</v>
      </c>
      <c r="G21" s="60">
        <v>3</v>
      </c>
      <c r="H21" s="91">
        <f t="shared" si="0"/>
        <v>2235.8700000000003</v>
      </c>
      <c r="I21" s="91">
        <f t="shared" si="1"/>
        <v>1.1179350000000001</v>
      </c>
      <c r="J21" s="61">
        <f t="shared" si="2"/>
        <v>2.2358700000000002</v>
      </c>
      <c r="K21" s="61">
        <f t="shared" si="3"/>
        <v>3.3538050000000004</v>
      </c>
    </row>
    <row r="22" spans="1:11">
      <c r="A22" s="62">
        <v>19</v>
      </c>
      <c r="B22" s="62" t="s">
        <v>184</v>
      </c>
      <c r="C22" s="86" t="s">
        <v>135</v>
      </c>
      <c r="D22" s="64" t="s">
        <v>185</v>
      </c>
      <c r="E22" s="60">
        <v>23</v>
      </c>
      <c r="F22" s="60">
        <v>23</v>
      </c>
      <c r="G22" s="60">
        <v>3</v>
      </c>
      <c r="H22" s="91">
        <f t="shared" si="0"/>
        <v>1236.27</v>
      </c>
      <c r="I22" s="91">
        <f t="shared" si="1"/>
        <v>0.61813499999999999</v>
      </c>
      <c r="J22" s="61">
        <f t="shared" si="2"/>
        <v>1.23627</v>
      </c>
      <c r="K22" s="61">
        <f t="shared" si="3"/>
        <v>1.8544049999999999</v>
      </c>
    </row>
    <row r="23" spans="1:11">
      <c r="A23" s="62">
        <v>20</v>
      </c>
      <c r="B23" s="62" t="s">
        <v>184</v>
      </c>
      <c r="C23" s="86" t="s">
        <v>136</v>
      </c>
      <c r="D23" s="64" t="s">
        <v>186</v>
      </c>
      <c r="E23" s="60">
        <v>30</v>
      </c>
      <c r="F23" s="60">
        <v>30</v>
      </c>
      <c r="G23" s="60">
        <v>3</v>
      </c>
      <c r="H23" s="91">
        <f t="shared" si="0"/>
        <v>2235.8700000000003</v>
      </c>
      <c r="I23" s="91">
        <f t="shared" si="1"/>
        <v>1.1179350000000001</v>
      </c>
      <c r="J23" s="61">
        <f t="shared" si="2"/>
        <v>2.2358700000000002</v>
      </c>
      <c r="K23" s="61">
        <f t="shared" si="3"/>
        <v>3.3538050000000004</v>
      </c>
    </row>
    <row r="24" spans="1:11" ht="15.75">
      <c r="A24" s="62">
        <v>21</v>
      </c>
      <c r="B24" s="62" t="s">
        <v>184</v>
      </c>
      <c r="C24" s="65" t="s">
        <v>137</v>
      </c>
      <c r="D24" s="64" t="s">
        <v>186</v>
      </c>
      <c r="E24" s="60">
        <v>30</v>
      </c>
      <c r="F24" s="60">
        <v>30</v>
      </c>
      <c r="G24" s="60">
        <v>3</v>
      </c>
      <c r="H24" s="91">
        <f t="shared" si="0"/>
        <v>2235.8700000000003</v>
      </c>
      <c r="I24" s="91">
        <f t="shared" si="1"/>
        <v>1.1179350000000001</v>
      </c>
      <c r="J24" s="61">
        <f t="shared" si="2"/>
        <v>2.2358700000000002</v>
      </c>
      <c r="K24" s="61">
        <f t="shared" si="3"/>
        <v>3.3538050000000004</v>
      </c>
    </row>
    <row r="25" spans="1:11" ht="15.75">
      <c r="A25" s="62">
        <v>22</v>
      </c>
      <c r="B25" s="62" t="s">
        <v>184</v>
      </c>
      <c r="C25" s="65" t="s">
        <v>138</v>
      </c>
      <c r="D25" s="65" t="s">
        <v>186</v>
      </c>
      <c r="E25" s="60">
        <v>30</v>
      </c>
      <c r="F25" s="60">
        <v>30</v>
      </c>
      <c r="G25" s="60">
        <v>3</v>
      </c>
      <c r="H25" s="91">
        <f t="shared" si="0"/>
        <v>2235.8700000000003</v>
      </c>
      <c r="I25" s="91">
        <f t="shared" si="1"/>
        <v>1.1179350000000001</v>
      </c>
      <c r="J25" s="61">
        <f t="shared" si="2"/>
        <v>2.2358700000000002</v>
      </c>
      <c r="K25" s="61">
        <f t="shared" si="3"/>
        <v>3.3538050000000004</v>
      </c>
    </row>
    <row r="26" spans="1:11" ht="15.75">
      <c r="A26" s="62">
        <v>23</v>
      </c>
      <c r="B26" s="62" t="s">
        <v>184</v>
      </c>
      <c r="C26" s="65" t="s">
        <v>139</v>
      </c>
      <c r="D26" s="65" t="s">
        <v>186</v>
      </c>
      <c r="E26" s="60">
        <v>30</v>
      </c>
      <c r="F26" s="60">
        <v>30</v>
      </c>
      <c r="G26" s="60">
        <v>3</v>
      </c>
      <c r="H26" s="91">
        <f t="shared" si="0"/>
        <v>2235.8700000000003</v>
      </c>
      <c r="I26" s="91">
        <f t="shared" si="1"/>
        <v>1.1179350000000001</v>
      </c>
      <c r="J26" s="61">
        <f t="shared" si="2"/>
        <v>2.2358700000000002</v>
      </c>
      <c r="K26" s="61">
        <f t="shared" si="3"/>
        <v>3.3538050000000004</v>
      </c>
    </row>
    <row r="27" spans="1:11">
      <c r="A27" s="62">
        <v>24</v>
      </c>
      <c r="B27" s="62" t="s">
        <v>184</v>
      </c>
      <c r="C27" s="86" t="s">
        <v>140</v>
      </c>
      <c r="D27" s="64" t="s">
        <v>186</v>
      </c>
      <c r="E27" s="60">
        <v>30</v>
      </c>
      <c r="F27" s="60">
        <v>30</v>
      </c>
      <c r="G27" s="60">
        <v>3</v>
      </c>
      <c r="H27" s="91">
        <f t="shared" si="0"/>
        <v>2235.8700000000003</v>
      </c>
      <c r="I27" s="91">
        <f t="shared" si="1"/>
        <v>1.1179350000000001</v>
      </c>
      <c r="J27" s="61">
        <f t="shared" si="2"/>
        <v>2.2358700000000002</v>
      </c>
      <c r="K27" s="61">
        <f t="shared" si="3"/>
        <v>3.3538050000000004</v>
      </c>
    </row>
    <row r="28" spans="1:11">
      <c r="A28" s="62">
        <v>25</v>
      </c>
      <c r="B28" s="62" t="s">
        <v>184</v>
      </c>
      <c r="C28" s="86" t="s">
        <v>141</v>
      </c>
      <c r="D28" s="64" t="s">
        <v>186</v>
      </c>
      <c r="E28" s="60">
        <v>30</v>
      </c>
      <c r="F28" s="60">
        <v>30</v>
      </c>
      <c r="G28" s="60">
        <v>3</v>
      </c>
      <c r="H28" s="91">
        <f t="shared" si="0"/>
        <v>2235.8700000000003</v>
      </c>
      <c r="I28" s="91">
        <f t="shared" si="1"/>
        <v>1.1179350000000001</v>
      </c>
      <c r="J28" s="61">
        <f t="shared" si="2"/>
        <v>2.2358700000000002</v>
      </c>
      <c r="K28" s="61">
        <f t="shared" si="3"/>
        <v>3.3538050000000004</v>
      </c>
    </row>
    <row r="29" spans="1:11">
      <c r="A29" s="62">
        <v>26</v>
      </c>
      <c r="B29" s="62" t="s">
        <v>184</v>
      </c>
      <c r="C29" s="86" t="s">
        <v>142</v>
      </c>
      <c r="D29" s="64" t="s">
        <v>186</v>
      </c>
      <c r="E29" s="60">
        <v>30</v>
      </c>
      <c r="F29" s="60">
        <v>30</v>
      </c>
      <c r="G29" s="60">
        <v>3</v>
      </c>
      <c r="H29" s="91">
        <f t="shared" si="0"/>
        <v>2235.8700000000003</v>
      </c>
      <c r="I29" s="91">
        <f t="shared" si="1"/>
        <v>1.1179350000000001</v>
      </c>
      <c r="J29" s="61">
        <f t="shared" si="2"/>
        <v>2.2358700000000002</v>
      </c>
      <c r="K29" s="61">
        <f t="shared" si="3"/>
        <v>3.3538050000000004</v>
      </c>
    </row>
    <row r="30" spans="1:11">
      <c r="A30" s="62">
        <v>27</v>
      </c>
      <c r="B30" s="62" t="s">
        <v>184</v>
      </c>
      <c r="C30" s="86" t="s">
        <v>143</v>
      </c>
      <c r="D30" s="64" t="s">
        <v>187</v>
      </c>
      <c r="E30" s="60">
        <v>40</v>
      </c>
      <c r="F30" s="60">
        <v>40</v>
      </c>
      <c r="G30" s="60">
        <v>3</v>
      </c>
      <c r="H30" s="91">
        <f t="shared" si="0"/>
        <v>4173.869999999999</v>
      </c>
      <c r="I30" s="91">
        <f t="shared" si="1"/>
        <v>2.086935</v>
      </c>
      <c r="J30" s="61">
        <f t="shared" si="2"/>
        <v>4.17387</v>
      </c>
      <c r="K30" s="61">
        <f t="shared" si="3"/>
        <v>6.2608049999999995</v>
      </c>
    </row>
    <row r="31" spans="1:11">
      <c r="A31" s="62">
        <v>28</v>
      </c>
      <c r="B31" s="62" t="s">
        <v>184</v>
      </c>
      <c r="C31" s="86" t="s">
        <v>144</v>
      </c>
      <c r="D31" s="64" t="s">
        <v>187</v>
      </c>
      <c r="E31" s="60">
        <v>40</v>
      </c>
      <c r="F31" s="60">
        <v>40</v>
      </c>
      <c r="G31" s="60">
        <v>3</v>
      </c>
      <c r="H31" s="91">
        <f t="shared" si="0"/>
        <v>4173.869999999999</v>
      </c>
      <c r="I31" s="91">
        <f t="shared" si="1"/>
        <v>2.086935</v>
      </c>
      <c r="J31" s="61">
        <f t="shared" si="2"/>
        <v>4.17387</v>
      </c>
      <c r="K31" s="61">
        <f t="shared" si="3"/>
        <v>6.2608049999999995</v>
      </c>
    </row>
    <row r="32" spans="1:11">
      <c r="A32" s="62">
        <v>29</v>
      </c>
      <c r="B32" s="62" t="s">
        <v>184</v>
      </c>
      <c r="C32" s="86" t="s">
        <v>145</v>
      </c>
      <c r="D32" s="64" t="s">
        <v>186</v>
      </c>
      <c r="E32" s="60">
        <v>30</v>
      </c>
      <c r="F32" s="60">
        <v>30</v>
      </c>
      <c r="G32" s="60">
        <v>3</v>
      </c>
      <c r="H32" s="91">
        <f t="shared" si="0"/>
        <v>2235.8700000000003</v>
      </c>
      <c r="I32" s="91">
        <f t="shared" si="1"/>
        <v>1.1179350000000001</v>
      </c>
      <c r="J32" s="61">
        <f t="shared" si="2"/>
        <v>2.2358700000000002</v>
      </c>
      <c r="K32" s="61">
        <f t="shared" si="3"/>
        <v>3.3538050000000004</v>
      </c>
    </row>
    <row r="33" spans="1:11">
      <c r="A33" s="62">
        <v>30</v>
      </c>
      <c r="B33" s="62" t="s">
        <v>184</v>
      </c>
      <c r="C33" s="86" t="s">
        <v>145</v>
      </c>
      <c r="D33" s="64" t="s">
        <v>187</v>
      </c>
      <c r="E33" s="60">
        <v>40</v>
      </c>
      <c r="F33" s="60">
        <v>40</v>
      </c>
      <c r="G33" s="60">
        <v>3</v>
      </c>
      <c r="H33" s="91">
        <f t="shared" si="0"/>
        <v>4173.869999999999</v>
      </c>
      <c r="I33" s="91">
        <f t="shared" si="1"/>
        <v>2.086935</v>
      </c>
      <c r="J33" s="61">
        <f t="shared" si="2"/>
        <v>4.17387</v>
      </c>
      <c r="K33" s="61">
        <f t="shared" si="3"/>
        <v>6.2608049999999995</v>
      </c>
    </row>
    <row r="34" spans="1:11">
      <c r="A34" s="62">
        <v>31</v>
      </c>
      <c r="B34" s="62" t="s">
        <v>184</v>
      </c>
      <c r="C34" s="86" t="s">
        <v>146</v>
      </c>
      <c r="D34" s="64" t="s">
        <v>185</v>
      </c>
      <c r="E34" s="60">
        <v>23</v>
      </c>
      <c r="F34" s="60">
        <v>23</v>
      </c>
      <c r="G34" s="60">
        <v>3</v>
      </c>
      <c r="H34" s="91">
        <f t="shared" si="0"/>
        <v>1236.27</v>
      </c>
      <c r="I34" s="91">
        <f t="shared" si="1"/>
        <v>0.61813499999999999</v>
      </c>
      <c r="J34" s="61">
        <f t="shared" si="2"/>
        <v>1.23627</v>
      </c>
      <c r="K34" s="61">
        <f t="shared" si="3"/>
        <v>1.8544049999999999</v>
      </c>
    </row>
    <row r="35" spans="1:11">
      <c r="A35" s="62">
        <v>32</v>
      </c>
      <c r="B35" s="62" t="s">
        <v>184</v>
      </c>
      <c r="C35" s="86" t="s">
        <v>147</v>
      </c>
      <c r="D35" s="64" t="s">
        <v>185</v>
      </c>
      <c r="E35" s="60">
        <v>23</v>
      </c>
      <c r="F35" s="60">
        <v>23</v>
      </c>
      <c r="G35" s="60">
        <v>3</v>
      </c>
      <c r="H35" s="91">
        <f t="shared" si="0"/>
        <v>1236.27</v>
      </c>
      <c r="I35" s="91">
        <f t="shared" si="1"/>
        <v>0.61813499999999999</v>
      </c>
      <c r="J35" s="61">
        <f t="shared" si="2"/>
        <v>1.23627</v>
      </c>
      <c r="K35" s="61">
        <f t="shared" si="3"/>
        <v>1.8544049999999999</v>
      </c>
    </row>
    <row r="36" spans="1:11">
      <c r="A36" s="62">
        <v>33</v>
      </c>
      <c r="B36" s="62" t="s">
        <v>184</v>
      </c>
      <c r="C36" s="86" t="s">
        <v>148</v>
      </c>
      <c r="D36" s="63" t="s">
        <v>185</v>
      </c>
      <c r="E36" s="60">
        <v>23</v>
      </c>
      <c r="F36" s="60">
        <v>23</v>
      </c>
      <c r="G36" s="60">
        <v>3</v>
      </c>
      <c r="H36" s="91">
        <f t="shared" ref="H36:H67" si="4">(E36+(E36-(2*G36*0.1)*(G36/0.3-1)))/2*(F36+(F36-(2*G36*0.1)*(G36/0.3-1)))/2*G36</f>
        <v>1236.27</v>
      </c>
      <c r="I36" s="91">
        <f t="shared" si="1"/>
        <v>0.61813499999999999</v>
      </c>
      <c r="J36" s="61">
        <f t="shared" si="2"/>
        <v>1.23627</v>
      </c>
      <c r="K36" s="61">
        <f t="shared" si="3"/>
        <v>1.8544049999999999</v>
      </c>
    </row>
    <row r="37" spans="1:11">
      <c r="A37" s="62">
        <v>34</v>
      </c>
      <c r="B37" s="62" t="s">
        <v>184</v>
      </c>
      <c r="C37" s="86" t="s">
        <v>148</v>
      </c>
      <c r="D37" s="63" t="s">
        <v>185</v>
      </c>
      <c r="E37" s="60">
        <v>23</v>
      </c>
      <c r="F37" s="60">
        <v>23</v>
      </c>
      <c r="G37" s="60">
        <v>3</v>
      </c>
      <c r="H37" s="91">
        <f t="shared" si="4"/>
        <v>1236.27</v>
      </c>
      <c r="I37" s="91">
        <f t="shared" si="1"/>
        <v>0.61813499999999999</v>
      </c>
      <c r="J37" s="61">
        <f t="shared" si="2"/>
        <v>1.23627</v>
      </c>
      <c r="K37" s="61">
        <f t="shared" si="3"/>
        <v>1.8544049999999999</v>
      </c>
    </row>
    <row r="38" spans="1:11">
      <c r="A38" s="62">
        <v>35</v>
      </c>
      <c r="B38" s="62" t="s">
        <v>184</v>
      </c>
      <c r="C38" s="86" t="s">
        <v>149</v>
      </c>
      <c r="D38" s="63" t="s">
        <v>185</v>
      </c>
      <c r="E38" s="60">
        <v>23</v>
      </c>
      <c r="F38" s="60">
        <v>23</v>
      </c>
      <c r="G38" s="60">
        <v>3</v>
      </c>
      <c r="H38" s="91">
        <f t="shared" si="4"/>
        <v>1236.27</v>
      </c>
      <c r="I38" s="91">
        <f t="shared" si="1"/>
        <v>0.61813499999999999</v>
      </c>
      <c r="J38" s="61">
        <f t="shared" si="2"/>
        <v>1.23627</v>
      </c>
      <c r="K38" s="61">
        <f t="shared" si="3"/>
        <v>1.8544049999999999</v>
      </c>
    </row>
    <row r="39" spans="1:11">
      <c r="A39" s="62">
        <v>36</v>
      </c>
      <c r="B39" s="62" t="s">
        <v>184</v>
      </c>
      <c r="C39" s="86" t="s">
        <v>149</v>
      </c>
      <c r="D39" s="63" t="s">
        <v>187</v>
      </c>
      <c r="E39" s="60">
        <v>40</v>
      </c>
      <c r="F39" s="60">
        <v>40</v>
      </c>
      <c r="G39" s="60">
        <v>3</v>
      </c>
      <c r="H39" s="91">
        <f t="shared" si="4"/>
        <v>4173.869999999999</v>
      </c>
      <c r="I39" s="91">
        <f t="shared" si="1"/>
        <v>2.086935</v>
      </c>
      <c r="J39" s="61">
        <f t="shared" si="2"/>
        <v>4.17387</v>
      </c>
      <c r="K39" s="61">
        <f t="shared" si="3"/>
        <v>6.2608049999999995</v>
      </c>
    </row>
    <row r="40" spans="1:11">
      <c r="A40" s="62">
        <v>37</v>
      </c>
      <c r="B40" s="62" t="s">
        <v>184</v>
      </c>
      <c r="C40" s="86" t="s">
        <v>150</v>
      </c>
      <c r="D40" s="63" t="s">
        <v>186</v>
      </c>
      <c r="E40" s="60">
        <v>30</v>
      </c>
      <c r="F40" s="60">
        <v>30</v>
      </c>
      <c r="G40" s="60">
        <v>3</v>
      </c>
      <c r="H40" s="91">
        <f t="shared" si="4"/>
        <v>2235.8700000000003</v>
      </c>
      <c r="I40" s="91">
        <f t="shared" si="1"/>
        <v>1.1179350000000001</v>
      </c>
      <c r="J40" s="61">
        <f t="shared" si="2"/>
        <v>2.2358700000000002</v>
      </c>
      <c r="K40" s="61">
        <f t="shared" si="3"/>
        <v>3.3538050000000004</v>
      </c>
    </row>
    <row r="41" spans="1:11">
      <c r="A41" s="62">
        <v>38</v>
      </c>
      <c r="B41" s="62" t="s">
        <v>184</v>
      </c>
      <c r="C41" s="86" t="s">
        <v>151</v>
      </c>
      <c r="D41" s="63" t="s">
        <v>186</v>
      </c>
      <c r="E41" s="60">
        <v>30</v>
      </c>
      <c r="F41" s="60">
        <v>30</v>
      </c>
      <c r="G41" s="60">
        <v>3</v>
      </c>
      <c r="H41" s="91">
        <f t="shared" si="4"/>
        <v>2235.8700000000003</v>
      </c>
      <c r="I41" s="91">
        <f t="shared" si="1"/>
        <v>1.1179350000000001</v>
      </c>
      <c r="J41" s="61">
        <f t="shared" si="2"/>
        <v>2.2358700000000002</v>
      </c>
      <c r="K41" s="61">
        <f t="shared" si="3"/>
        <v>3.3538050000000004</v>
      </c>
    </row>
    <row r="42" spans="1:11">
      <c r="A42" s="62">
        <v>39</v>
      </c>
      <c r="B42" s="62" t="s">
        <v>184</v>
      </c>
      <c r="C42" s="86" t="s">
        <v>152</v>
      </c>
      <c r="D42" s="63" t="s">
        <v>187</v>
      </c>
      <c r="E42" s="60">
        <v>40</v>
      </c>
      <c r="F42" s="60">
        <v>40</v>
      </c>
      <c r="G42" s="60">
        <v>3</v>
      </c>
      <c r="H42" s="91">
        <f t="shared" si="4"/>
        <v>4173.869999999999</v>
      </c>
      <c r="I42" s="91">
        <f t="shared" si="1"/>
        <v>2.086935</v>
      </c>
      <c r="J42" s="61">
        <f t="shared" si="2"/>
        <v>4.17387</v>
      </c>
      <c r="K42" s="61">
        <f t="shared" si="3"/>
        <v>6.2608049999999995</v>
      </c>
    </row>
    <row r="43" spans="1:11">
      <c r="A43" s="62">
        <v>40</v>
      </c>
      <c r="B43" s="62" t="s">
        <v>184</v>
      </c>
      <c r="C43" s="86" t="s">
        <v>153</v>
      </c>
      <c r="D43" s="63" t="s">
        <v>186</v>
      </c>
      <c r="E43" s="60">
        <v>30</v>
      </c>
      <c r="F43" s="60">
        <v>30</v>
      </c>
      <c r="G43" s="60">
        <v>3</v>
      </c>
      <c r="H43" s="91">
        <f t="shared" si="4"/>
        <v>2235.8700000000003</v>
      </c>
      <c r="I43" s="91">
        <f t="shared" si="1"/>
        <v>1.1179350000000001</v>
      </c>
      <c r="J43" s="61">
        <f t="shared" si="2"/>
        <v>2.2358700000000002</v>
      </c>
      <c r="K43" s="61">
        <f t="shared" si="3"/>
        <v>3.3538050000000004</v>
      </c>
    </row>
    <row r="44" spans="1:11">
      <c r="A44" s="62">
        <v>41</v>
      </c>
      <c r="B44" s="62" t="s">
        <v>184</v>
      </c>
      <c r="C44" s="86" t="s">
        <v>154</v>
      </c>
      <c r="D44" s="63" t="s">
        <v>186</v>
      </c>
      <c r="E44" s="60">
        <v>30</v>
      </c>
      <c r="F44" s="60">
        <v>30</v>
      </c>
      <c r="G44" s="60">
        <v>3</v>
      </c>
      <c r="H44" s="91">
        <f t="shared" si="4"/>
        <v>2235.8700000000003</v>
      </c>
      <c r="I44" s="91">
        <f t="shared" si="1"/>
        <v>1.1179350000000001</v>
      </c>
      <c r="J44" s="61">
        <f t="shared" si="2"/>
        <v>2.2358700000000002</v>
      </c>
      <c r="K44" s="61">
        <f t="shared" si="3"/>
        <v>3.3538050000000004</v>
      </c>
    </row>
    <row r="45" spans="1:11">
      <c r="A45" s="62">
        <v>42</v>
      </c>
      <c r="B45" s="62" t="s">
        <v>184</v>
      </c>
      <c r="C45" s="86" t="s">
        <v>155</v>
      </c>
      <c r="D45" s="63" t="s">
        <v>185</v>
      </c>
      <c r="E45" s="60">
        <v>23</v>
      </c>
      <c r="F45" s="60">
        <v>23</v>
      </c>
      <c r="G45" s="60">
        <v>3</v>
      </c>
      <c r="H45" s="91">
        <f t="shared" si="4"/>
        <v>1236.27</v>
      </c>
      <c r="I45" s="91">
        <f t="shared" si="1"/>
        <v>0.61813499999999999</v>
      </c>
      <c r="J45" s="61">
        <f t="shared" si="2"/>
        <v>1.23627</v>
      </c>
      <c r="K45" s="61">
        <f t="shared" si="3"/>
        <v>1.8544049999999999</v>
      </c>
    </row>
    <row r="46" spans="1:11">
      <c r="A46" s="62">
        <v>43</v>
      </c>
      <c r="B46" s="62" t="s">
        <v>184</v>
      </c>
      <c r="C46" s="86" t="s">
        <v>156</v>
      </c>
      <c r="D46" s="63" t="s">
        <v>185</v>
      </c>
      <c r="E46" s="60">
        <v>23</v>
      </c>
      <c r="F46" s="60">
        <v>23</v>
      </c>
      <c r="G46" s="60">
        <v>3</v>
      </c>
      <c r="H46" s="91">
        <f t="shared" si="4"/>
        <v>1236.27</v>
      </c>
      <c r="I46" s="91">
        <f t="shared" si="1"/>
        <v>0.61813499999999999</v>
      </c>
      <c r="J46" s="61">
        <f t="shared" si="2"/>
        <v>1.23627</v>
      </c>
      <c r="K46" s="61">
        <f t="shared" si="3"/>
        <v>1.8544049999999999</v>
      </c>
    </row>
    <row r="47" spans="1:11">
      <c r="A47" s="62">
        <v>44</v>
      </c>
      <c r="B47" s="62" t="s">
        <v>184</v>
      </c>
      <c r="C47" s="86" t="s">
        <v>157</v>
      </c>
      <c r="D47" s="63" t="s">
        <v>186</v>
      </c>
      <c r="E47" s="60">
        <v>30</v>
      </c>
      <c r="F47" s="60">
        <v>30</v>
      </c>
      <c r="G47" s="60">
        <v>3</v>
      </c>
      <c r="H47" s="91">
        <f t="shared" si="4"/>
        <v>2235.8700000000003</v>
      </c>
      <c r="I47" s="91">
        <f t="shared" si="1"/>
        <v>1.1179350000000001</v>
      </c>
      <c r="J47" s="61">
        <f t="shared" si="2"/>
        <v>2.2358700000000002</v>
      </c>
      <c r="K47" s="61">
        <f t="shared" si="3"/>
        <v>3.3538050000000004</v>
      </c>
    </row>
    <row r="48" spans="1:11">
      <c r="A48" s="62">
        <v>45</v>
      </c>
      <c r="B48" s="62" t="s">
        <v>184</v>
      </c>
      <c r="C48" s="86" t="s">
        <v>158</v>
      </c>
      <c r="D48" s="63" t="s">
        <v>186</v>
      </c>
      <c r="E48" s="60">
        <v>30</v>
      </c>
      <c r="F48" s="60">
        <v>30</v>
      </c>
      <c r="G48" s="60">
        <v>3</v>
      </c>
      <c r="H48" s="91">
        <f t="shared" si="4"/>
        <v>2235.8700000000003</v>
      </c>
      <c r="I48" s="91">
        <f t="shared" si="1"/>
        <v>1.1179350000000001</v>
      </c>
      <c r="J48" s="61">
        <f t="shared" si="2"/>
        <v>2.2358700000000002</v>
      </c>
      <c r="K48" s="61">
        <f t="shared" si="3"/>
        <v>3.3538050000000004</v>
      </c>
    </row>
    <row r="49" spans="1:11">
      <c r="A49" s="62">
        <v>46</v>
      </c>
      <c r="B49" s="62" t="s">
        <v>184</v>
      </c>
      <c r="C49" s="86" t="s">
        <v>159</v>
      </c>
      <c r="D49" s="63" t="s">
        <v>185</v>
      </c>
      <c r="E49" s="60">
        <v>23</v>
      </c>
      <c r="F49" s="60">
        <v>23</v>
      </c>
      <c r="G49" s="60">
        <v>3</v>
      </c>
      <c r="H49" s="91">
        <f t="shared" si="4"/>
        <v>1236.27</v>
      </c>
      <c r="I49" s="91">
        <f t="shared" si="1"/>
        <v>0.61813499999999999</v>
      </c>
      <c r="J49" s="61">
        <f t="shared" si="2"/>
        <v>1.23627</v>
      </c>
      <c r="K49" s="61">
        <f t="shared" si="3"/>
        <v>1.8544049999999999</v>
      </c>
    </row>
    <row r="50" spans="1:11">
      <c r="A50" s="62">
        <v>47</v>
      </c>
      <c r="B50" s="62" t="s">
        <v>184</v>
      </c>
      <c r="C50" s="86" t="s">
        <v>160</v>
      </c>
      <c r="D50" s="63" t="s">
        <v>186</v>
      </c>
      <c r="E50" s="60">
        <v>30</v>
      </c>
      <c r="F50" s="60">
        <v>30</v>
      </c>
      <c r="G50" s="60">
        <v>3</v>
      </c>
      <c r="H50" s="91">
        <f t="shared" si="4"/>
        <v>2235.8700000000003</v>
      </c>
      <c r="I50" s="91">
        <f t="shared" si="1"/>
        <v>1.1179350000000001</v>
      </c>
      <c r="J50" s="61">
        <f t="shared" si="2"/>
        <v>2.2358700000000002</v>
      </c>
      <c r="K50" s="61">
        <f t="shared" si="3"/>
        <v>3.3538050000000004</v>
      </c>
    </row>
    <row r="51" spans="1:11">
      <c r="A51" s="62">
        <v>48</v>
      </c>
      <c r="B51" s="62" t="s">
        <v>184</v>
      </c>
      <c r="C51" s="86" t="s">
        <v>161</v>
      </c>
      <c r="D51" s="63" t="s">
        <v>187</v>
      </c>
      <c r="E51" s="60">
        <v>40</v>
      </c>
      <c r="F51" s="60">
        <v>40</v>
      </c>
      <c r="G51" s="60">
        <v>3</v>
      </c>
      <c r="H51" s="91">
        <f t="shared" si="4"/>
        <v>4173.869999999999</v>
      </c>
      <c r="I51" s="91">
        <f t="shared" si="1"/>
        <v>2.086935</v>
      </c>
      <c r="J51" s="61">
        <f t="shared" si="2"/>
        <v>4.17387</v>
      </c>
      <c r="K51" s="61">
        <f t="shared" si="3"/>
        <v>6.2608049999999995</v>
      </c>
    </row>
    <row r="52" spans="1:11">
      <c r="A52" s="62">
        <v>49</v>
      </c>
      <c r="B52" s="62" t="s">
        <v>184</v>
      </c>
      <c r="C52" s="86" t="s">
        <v>161</v>
      </c>
      <c r="D52" s="63" t="s">
        <v>185</v>
      </c>
      <c r="E52" s="60">
        <v>23</v>
      </c>
      <c r="F52" s="60">
        <v>23</v>
      </c>
      <c r="G52" s="60">
        <v>3</v>
      </c>
      <c r="H52" s="91">
        <f t="shared" si="4"/>
        <v>1236.27</v>
      </c>
      <c r="I52" s="91">
        <f t="shared" si="1"/>
        <v>0.61813499999999999</v>
      </c>
      <c r="J52" s="61">
        <f t="shared" si="2"/>
        <v>1.23627</v>
      </c>
      <c r="K52" s="61">
        <f t="shared" si="3"/>
        <v>1.8544049999999999</v>
      </c>
    </row>
    <row r="53" spans="1:11">
      <c r="A53" s="62">
        <v>50</v>
      </c>
      <c r="B53" s="62" t="s">
        <v>184</v>
      </c>
      <c r="C53" s="86" t="s">
        <v>162</v>
      </c>
      <c r="D53" s="63" t="s">
        <v>186</v>
      </c>
      <c r="E53" s="60">
        <v>30</v>
      </c>
      <c r="F53" s="60">
        <v>30</v>
      </c>
      <c r="G53" s="60">
        <v>3</v>
      </c>
      <c r="H53" s="91">
        <f t="shared" si="4"/>
        <v>2235.8700000000003</v>
      </c>
      <c r="I53" s="91">
        <f t="shared" si="1"/>
        <v>1.1179350000000001</v>
      </c>
      <c r="J53" s="61">
        <f t="shared" si="2"/>
        <v>2.2358700000000002</v>
      </c>
      <c r="K53" s="61">
        <f t="shared" si="3"/>
        <v>3.3538050000000004</v>
      </c>
    </row>
    <row r="54" spans="1:11">
      <c r="A54" s="62">
        <v>51</v>
      </c>
      <c r="B54" s="62" t="s">
        <v>184</v>
      </c>
      <c r="C54" s="86" t="s">
        <v>163</v>
      </c>
      <c r="D54" s="63" t="s">
        <v>186</v>
      </c>
      <c r="E54" s="60">
        <v>30</v>
      </c>
      <c r="F54" s="60">
        <v>30</v>
      </c>
      <c r="G54" s="60">
        <v>3</v>
      </c>
      <c r="H54" s="91">
        <f t="shared" si="4"/>
        <v>2235.8700000000003</v>
      </c>
      <c r="I54" s="91">
        <f t="shared" si="1"/>
        <v>1.1179350000000001</v>
      </c>
      <c r="J54" s="61">
        <f t="shared" si="2"/>
        <v>2.2358700000000002</v>
      </c>
      <c r="K54" s="61">
        <f t="shared" si="3"/>
        <v>3.3538050000000004</v>
      </c>
    </row>
    <row r="55" spans="1:11">
      <c r="A55" s="62">
        <v>52</v>
      </c>
      <c r="B55" s="62" t="s">
        <v>184</v>
      </c>
      <c r="C55" s="86" t="s">
        <v>164</v>
      </c>
      <c r="D55" s="63" t="s">
        <v>186</v>
      </c>
      <c r="E55" s="60">
        <v>30</v>
      </c>
      <c r="F55" s="60">
        <v>30</v>
      </c>
      <c r="G55" s="60">
        <v>3</v>
      </c>
      <c r="H55" s="91">
        <f t="shared" si="4"/>
        <v>2235.8700000000003</v>
      </c>
      <c r="I55" s="91">
        <f t="shared" si="1"/>
        <v>1.1179350000000001</v>
      </c>
      <c r="J55" s="61">
        <f t="shared" si="2"/>
        <v>2.2358700000000002</v>
      </c>
      <c r="K55" s="61">
        <f t="shared" si="3"/>
        <v>3.3538050000000004</v>
      </c>
    </row>
    <row r="56" spans="1:11">
      <c r="A56" s="62">
        <v>53</v>
      </c>
      <c r="B56" s="62" t="s">
        <v>184</v>
      </c>
      <c r="C56" s="86" t="s">
        <v>165</v>
      </c>
      <c r="D56" s="63" t="s">
        <v>187</v>
      </c>
      <c r="E56" s="60">
        <v>40</v>
      </c>
      <c r="F56" s="60">
        <v>40</v>
      </c>
      <c r="G56" s="60">
        <v>3</v>
      </c>
      <c r="H56" s="91">
        <f t="shared" si="4"/>
        <v>4173.869999999999</v>
      </c>
      <c r="I56" s="91">
        <f t="shared" si="1"/>
        <v>2.086935</v>
      </c>
      <c r="J56" s="61">
        <f t="shared" si="2"/>
        <v>4.17387</v>
      </c>
      <c r="K56" s="61">
        <f t="shared" si="3"/>
        <v>6.2608049999999995</v>
      </c>
    </row>
    <row r="57" spans="1:11">
      <c r="A57" s="62">
        <v>54</v>
      </c>
      <c r="B57" s="62" t="s">
        <v>184</v>
      </c>
      <c r="C57" s="86" t="s">
        <v>166</v>
      </c>
      <c r="D57" s="63" t="s">
        <v>187</v>
      </c>
      <c r="E57" s="60">
        <v>40</v>
      </c>
      <c r="F57" s="60">
        <v>40</v>
      </c>
      <c r="G57" s="60">
        <v>3</v>
      </c>
      <c r="H57" s="91">
        <f t="shared" si="4"/>
        <v>4173.869999999999</v>
      </c>
      <c r="I57" s="91">
        <f t="shared" si="1"/>
        <v>2.086935</v>
      </c>
      <c r="J57" s="61">
        <f t="shared" si="2"/>
        <v>4.17387</v>
      </c>
      <c r="K57" s="61">
        <f t="shared" si="3"/>
        <v>6.2608049999999995</v>
      </c>
    </row>
    <row r="58" spans="1:11">
      <c r="A58" s="62">
        <v>55</v>
      </c>
      <c r="B58" s="62" t="s">
        <v>184</v>
      </c>
      <c r="C58" s="86" t="s">
        <v>166</v>
      </c>
      <c r="D58" s="63" t="s">
        <v>188</v>
      </c>
      <c r="E58" s="60">
        <v>30</v>
      </c>
      <c r="F58" s="60">
        <v>23</v>
      </c>
      <c r="G58" s="60">
        <v>3</v>
      </c>
      <c r="H58" s="91">
        <f t="shared" si="4"/>
        <v>1662.5700000000002</v>
      </c>
      <c r="I58" s="91">
        <f t="shared" si="1"/>
        <v>0.83128500000000005</v>
      </c>
      <c r="J58" s="61">
        <f t="shared" si="2"/>
        <v>1.6625700000000001</v>
      </c>
      <c r="K58" s="61">
        <f t="shared" si="3"/>
        <v>2.4938549999999999</v>
      </c>
    </row>
    <row r="59" spans="1:11">
      <c r="A59" s="62">
        <v>56</v>
      </c>
      <c r="B59" s="62" t="s">
        <v>184</v>
      </c>
      <c r="C59" s="86" t="s">
        <v>167</v>
      </c>
      <c r="D59" s="63" t="s">
        <v>187</v>
      </c>
      <c r="E59" s="60">
        <v>40</v>
      </c>
      <c r="F59" s="60">
        <v>40</v>
      </c>
      <c r="G59" s="60">
        <v>3</v>
      </c>
      <c r="H59" s="91">
        <f t="shared" si="4"/>
        <v>4173.869999999999</v>
      </c>
      <c r="I59" s="91">
        <f t="shared" si="1"/>
        <v>2.086935</v>
      </c>
      <c r="J59" s="61">
        <f t="shared" si="2"/>
        <v>4.17387</v>
      </c>
      <c r="K59" s="61">
        <f t="shared" si="3"/>
        <v>6.2608049999999995</v>
      </c>
    </row>
    <row r="60" spans="1:11">
      <c r="A60" s="62">
        <v>57</v>
      </c>
      <c r="B60" s="62" t="s">
        <v>184</v>
      </c>
      <c r="C60" s="86" t="s">
        <v>168</v>
      </c>
      <c r="D60" s="63" t="s">
        <v>187</v>
      </c>
      <c r="E60" s="60">
        <v>40</v>
      </c>
      <c r="F60" s="60">
        <v>40</v>
      </c>
      <c r="G60" s="60">
        <v>3</v>
      </c>
      <c r="H60" s="91">
        <f t="shared" si="4"/>
        <v>4173.869999999999</v>
      </c>
      <c r="I60" s="91">
        <f t="shared" si="1"/>
        <v>2.086935</v>
      </c>
      <c r="J60" s="61">
        <f t="shared" si="2"/>
        <v>4.17387</v>
      </c>
      <c r="K60" s="61">
        <f t="shared" si="3"/>
        <v>6.2608049999999995</v>
      </c>
    </row>
    <row r="61" spans="1:11">
      <c r="A61" s="62">
        <v>58</v>
      </c>
      <c r="B61" s="62" t="s">
        <v>184</v>
      </c>
      <c r="C61" s="86" t="s">
        <v>168</v>
      </c>
      <c r="D61" s="63" t="s">
        <v>185</v>
      </c>
      <c r="E61" s="60">
        <v>23</v>
      </c>
      <c r="F61" s="60">
        <v>23</v>
      </c>
      <c r="G61" s="60">
        <v>3</v>
      </c>
      <c r="H61" s="91">
        <f t="shared" si="4"/>
        <v>1236.27</v>
      </c>
      <c r="I61" s="91">
        <f t="shared" si="1"/>
        <v>0.61813499999999999</v>
      </c>
      <c r="J61" s="61">
        <f t="shared" si="2"/>
        <v>1.23627</v>
      </c>
      <c r="K61" s="61">
        <f t="shared" si="3"/>
        <v>1.8544049999999999</v>
      </c>
    </row>
    <row r="62" spans="1:11">
      <c r="A62" s="62">
        <v>59</v>
      </c>
      <c r="B62" s="62" t="s">
        <v>184</v>
      </c>
      <c r="C62" s="86" t="s">
        <v>169</v>
      </c>
      <c r="D62" s="63" t="s">
        <v>185</v>
      </c>
      <c r="E62" s="60">
        <v>23</v>
      </c>
      <c r="F62" s="60">
        <v>23</v>
      </c>
      <c r="G62" s="60">
        <v>3</v>
      </c>
      <c r="H62" s="91">
        <f t="shared" si="4"/>
        <v>1236.27</v>
      </c>
      <c r="I62" s="91">
        <f t="shared" si="1"/>
        <v>0.61813499999999999</v>
      </c>
      <c r="J62" s="61">
        <f t="shared" si="2"/>
        <v>1.23627</v>
      </c>
      <c r="K62" s="61">
        <f t="shared" si="3"/>
        <v>1.8544049999999999</v>
      </c>
    </row>
    <row r="63" spans="1:11">
      <c r="A63" s="62">
        <v>60</v>
      </c>
      <c r="B63" s="62" t="s">
        <v>184</v>
      </c>
      <c r="C63" s="86" t="s">
        <v>170</v>
      </c>
      <c r="D63" s="63" t="s">
        <v>186</v>
      </c>
      <c r="E63" s="60">
        <v>30</v>
      </c>
      <c r="F63" s="60">
        <v>30</v>
      </c>
      <c r="G63" s="60">
        <v>3</v>
      </c>
      <c r="H63" s="91">
        <f t="shared" si="4"/>
        <v>2235.8700000000003</v>
      </c>
      <c r="I63" s="91">
        <f t="shared" si="1"/>
        <v>1.1179350000000001</v>
      </c>
      <c r="J63" s="61">
        <f t="shared" si="2"/>
        <v>2.2358700000000002</v>
      </c>
      <c r="K63" s="61">
        <f t="shared" si="3"/>
        <v>3.3538050000000004</v>
      </c>
    </row>
    <row r="64" spans="1:11">
      <c r="A64" s="62">
        <v>61</v>
      </c>
      <c r="B64" s="62" t="s">
        <v>184</v>
      </c>
      <c r="C64" s="86" t="s">
        <v>171</v>
      </c>
      <c r="D64" s="63" t="s">
        <v>185</v>
      </c>
      <c r="E64" s="60">
        <v>23</v>
      </c>
      <c r="F64" s="60">
        <v>23</v>
      </c>
      <c r="G64" s="60">
        <v>3</v>
      </c>
      <c r="H64" s="91">
        <f t="shared" si="4"/>
        <v>1236.27</v>
      </c>
      <c r="I64" s="91">
        <f t="shared" si="1"/>
        <v>0.61813499999999999</v>
      </c>
      <c r="J64" s="61">
        <f t="shared" si="2"/>
        <v>1.23627</v>
      </c>
      <c r="K64" s="61">
        <f t="shared" si="3"/>
        <v>1.8544049999999999</v>
      </c>
    </row>
    <row r="65" spans="1:11">
      <c r="A65" s="62">
        <v>62</v>
      </c>
      <c r="B65" s="62" t="s">
        <v>184</v>
      </c>
      <c r="C65" s="86" t="s">
        <v>172</v>
      </c>
      <c r="D65" s="63" t="s">
        <v>186</v>
      </c>
      <c r="E65" s="60">
        <v>30</v>
      </c>
      <c r="F65" s="60">
        <v>30</v>
      </c>
      <c r="G65" s="60">
        <v>3</v>
      </c>
      <c r="H65" s="91">
        <f t="shared" si="4"/>
        <v>2235.8700000000003</v>
      </c>
      <c r="I65" s="91">
        <f t="shared" si="1"/>
        <v>1.1179350000000001</v>
      </c>
      <c r="J65" s="61">
        <f t="shared" si="2"/>
        <v>2.2358700000000002</v>
      </c>
      <c r="K65" s="61">
        <f t="shared" si="3"/>
        <v>3.3538050000000004</v>
      </c>
    </row>
    <row r="66" spans="1:11">
      <c r="A66" s="62">
        <v>63</v>
      </c>
      <c r="B66" s="62" t="s">
        <v>184</v>
      </c>
      <c r="C66" s="86" t="s">
        <v>173</v>
      </c>
      <c r="D66" s="63" t="s">
        <v>186</v>
      </c>
      <c r="E66" s="60">
        <v>30</v>
      </c>
      <c r="F66" s="60">
        <v>30</v>
      </c>
      <c r="G66" s="60">
        <v>3</v>
      </c>
      <c r="H66" s="91">
        <f t="shared" si="4"/>
        <v>2235.8700000000003</v>
      </c>
      <c r="I66" s="91">
        <f t="shared" si="1"/>
        <v>1.1179350000000001</v>
      </c>
      <c r="J66" s="61">
        <f t="shared" si="2"/>
        <v>2.2358700000000002</v>
      </c>
      <c r="K66" s="61">
        <f t="shared" si="3"/>
        <v>3.3538050000000004</v>
      </c>
    </row>
    <row r="67" spans="1:11">
      <c r="A67" s="62">
        <v>64</v>
      </c>
      <c r="B67" s="62" t="s">
        <v>184</v>
      </c>
      <c r="C67" s="86" t="s">
        <v>174</v>
      </c>
      <c r="D67" s="63" t="s">
        <v>187</v>
      </c>
      <c r="E67" s="60">
        <v>40</v>
      </c>
      <c r="F67" s="60">
        <v>40</v>
      </c>
      <c r="G67" s="60">
        <v>3</v>
      </c>
      <c r="H67" s="91">
        <f t="shared" si="4"/>
        <v>4173.869999999999</v>
      </c>
      <c r="I67" s="91">
        <f t="shared" si="1"/>
        <v>2.086935</v>
      </c>
      <c r="J67" s="61">
        <f t="shared" si="2"/>
        <v>4.17387</v>
      </c>
      <c r="K67" s="61">
        <f t="shared" si="3"/>
        <v>6.2608049999999995</v>
      </c>
    </row>
    <row r="68" spans="1:11">
      <c r="A68" s="62">
        <v>65</v>
      </c>
      <c r="B68" s="62" t="s">
        <v>184</v>
      </c>
      <c r="C68" s="86" t="s">
        <v>175</v>
      </c>
      <c r="D68" s="63" t="s">
        <v>186</v>
      </c>
      <c r="E68" s="60">
        <v>30</v>
      </c>
      <c r="F68" s="60">
        <v>30</v>
      </c>
      <c r="G68" s="60">
        <v>3</v>
      </c>
      <c r="H68" s="91">
        <f t="shared" ref="H68:H77" si="5">(E68+(E68-(2*G68*0.1)*(G68/0.3-1)))/2*(F68+(F68-(2*G68*0.1)*(G68/0.3-1)))/2*G68</f>
        <v>2235.8700000000003</v>
      </c>
      <c r="I68" s="91">
        <f t="shared" si="1"/>
        <v>1.1179350000000001</v>
      </c>
      <c r="J68" s="61">
        <f t="shared" si="2"/>
        <v>2.2358700000000002</v>
      </c>
      <c r="K68" s="61">
        <f t="shared" si="3"/>
        <v>3.3538050000000004</v>
      </c>
    </row>
    <row r="69" spans="1:11">
      <c r="A69" s="62">
        <v>66</v>
      </c>
      <c r="B69" s="62" t="s">
        <v>184</v>
      </c>
      <c r="C69" s="86" t="s">
        <v>176</v>
      </c>
      <c r="D69" s="63" t="s">
        <v>186</v>
      </c>
      <c r="E69" s="60">
        <v>30</v>
      </c>
      <c r="F69" s="60">
        <v>30</v>
      </c>
      <c r="G69" s="60">
        <v>3</v>
      </c>
      <c r="H69" s="91">
        <f t="shared" si="5"/>
        <v>2235.8700000000003</v>
      </c>
      <c r="I69" s="91">
        <f t="shared" ref="I69:I77" si="6">0.75*(H69/0.15)/10000</f>
        <v>1.1179350000000001</v>
      </c>
      <c r="J69" s="61">
        <f t="shared" ref="J69:J77" si="7">I69*2</f>
        <v>2.2358700000000002</v>
      </c>
      <c r="K69" s="61">
        <f t="shared" ref="K69:K77" si="8">+J69+I69</f>
        <v>3.3538050000000004</v>
      </c>
    </row>
    <row r="70" spans="1:11">
      <c r="A70" s="62">
        <v>67</v>
      </c>
      <c r="B70" s="62" t="s">
        <v>184</v>
      </c>
      <c r="C70" s="86" t="s">
        <v>177</v>
      </c>
      <c r="D70" s="63" t="s">
        <v>185</v>
      </c>
      <c r="E70" s="60">
        <v>23</v>
      </c>
      <c r="F70" s="60">
        <v>23</v>
      </c>
      <c r="G70" s="60">
        <v>3</v>
      </c>
      <c r="H70" s="91">
        <f t="shared" si="5"/>
        <v>1236.27</v>
      </c>
      <c r="I70" s="91">
        <f t="shared" si="6"/>
        <v>0.61813499999999999</v>
      </c>
      <c r="J70" s="61">
        <f t="shared" si="7"/>
        <v>1.23627</v>
      </c>
      <c r="K70" s="61">
        <f t="shared" si="8"/>
        <v>1.8544049999999999</v>
      </c>
    </row>
    <row r="71" spans="1:11">
      <c r="A71" s="62">
        <v>68</v>
      </c>
      <c r="B71" s="62" t="s">
        <v>184</v>
      </c>
      <c r="C71" s="86" t="s">
        <v>177</v>
      </c>
      <c r="D71" s="63" t="s">
        <v>188</v>
      </c>
      <c r="E71" s="60">
        <v>30</v>
      </c>
      <c r="F71" s="60">
        <v>23</v>
      </c>
      <c r="G71" s="60">
        <v>3</v>
      </c>
      <c r="H71" s="91">
        <f t="shared" si="5"/>
        <v>1662.5700000000002</v>
      </c>
      <c r="I71" s="91">
        <f t="shared" si="6"/>
        <v>0.83128500000000005</v>
      </c>
      <c r="J71" s="61">
        <f t="shared" si="7"/>
        <v>1.6625700000000001</v>
      </c>
      <c r="K71" s="61">
        <f t="shared" si="8"/>
        <v>2.4938549999999999</v>
      </c>
    </row>
    <row r="72" spans="1:11">
      <c r="A72" s="62">
        <v>69</v>
      </c>
      <c r="B72" s="62" t="s">
        <v>184</v>
      </c>
      <c r="C72" s="86" t="s">
        <v>178</v>
      </c>
      <c r="D72" s="63" t="s">
        <v>187</v>
      </c>
      <c r="E72" s="60">
        <v>40</v>
      </c>
      <c r="F72" s="60">
        <v>40</v>
      </c>
      <c r="G72" s="60">
        <v>3</v>
      </c>
      <c r="H72" s="91">
        <f t="shared" si="5"/>
        <v>4173.869999999999</v>
      </c>
      <c r="I72" s="91">
        <f t="shared" si="6"/>
        <v>2.086935</v>
      </c>
      <c r="J72" s="61">
        <f t="shared" si="7"/>
        <v>4.17387</v>
      </c>
      <c r="K72" s="61">
        <f t="shared" si="8"/>
        <v>6.2608049999999995</v>
      </c>
    </row>
    <row r="73" spans="1:11">
      <c r="A73" s="62">
        <v>70</v>
      </c>
      <c r="B73" s="62" t="s">
        <v>184</v>
      </c>
      <c r="C73" s="86" t="s">
        <v>179</v>
      </c>
      <c r="D73" s="63" t="s">
        <v>185</v>
      </c>
      <c r="E73" s="60">
        <v>23</v>
      </c>
      <c r="F73" s="60">
        <v>23</v>
      </c>
      <c r="G73" s="60">
        <v>3</v>
      </c>
      <c r="H73" s="91">
        <f t="shared" si="5"/>
        <v>1236.27</v>
      </c>
      <c r="I73" s="91">
        <f t="shared" si="6"/>
        <v>0.61813499999999999</v>
      </c>
      <c r="J73" s="61">
        <f t="shared" si="7"/>
        <v>1.23627</v>
      </c>
      <c r="K73" s="61">
        <f t="shared" si="8"/>
        <v>1.8544049999999999</v>
      </c>
    </row>
    <row r="74" spans="1:11">
      <c r="A74" s="62">
        <v>71</v>
      </c>
      <c r="B74" s="62" t="s">
        <v>184</v>
      </c>
      <c r="C74" s="86" t="s">
        <v>180</v>
      </c>
      <c r="D74" s="63" t="s">
        <v>186</v>
      </c>
      <c r="E74" s="60">
        <v>30</v>
      </c>
      <c r="F74" s="60">
        <v>30</v>
      </c>
      <c r="G74" s="60">
        <v>3</v>
      </c>
      <c r="H74" s="91">
        <f t="shared" si="5"/>
        <v>2235.8700000000003</v>
      </c>
      <c r="I74" s="91">
        <f t="shared" si="6"/>
        <v>1.1179350000000001</v>
      </c>
      <c r="J74" s="61">
        <f t="shared" si="7"/>
        <v>2.2358700000000002</v>
      </c>
      <c r="K74" s="61">
        <f t="shared" si="8"/>
        <v>3.3538050000000004</v>
      </c>
    </row>
    <row r="75" spans="1:11">
      <c r="A75" s="62">
        <v>72</v>
      </c>
      <c r="B75" s="62" t="s">
        <v>184</v>
      </c>
      <c r="C75" s="86" t="s">
        <v>181</v>
      </c>
      <c r="D75" s="63" t="s">
        <v>186</v>
      </c>
      <c r="E75" s="60">
        <v>30</v>
      </c>
      <c r="F75" s="60">
        <v>30</v>
      </c>
      <c r="G75" s="60">
        <v>3</v>
      </c>
      <c r="H75" s="91">
        <f t="shared" si="5"/>
        <v>2235.8700000000003</v>
      </c>
      <c r="I75" s="91">
        <f t="shared" si="6"/>
        <v>1.1179350000000001</v>
      </c>
      <c r="J75" s="61">
        <f t="shared" si="7"/>
        <v>2.2358700000000002</v>
      </c>
      <c r="K75" s="61">
        <f t="shared" si="8"/>
        <v>3.3538050000000004</v>
      </c>
    </row>
    <row r="76" spans="1:11">
      <c r="A76" s="62">
        <v>73</v>
      </c>
      <c r="B76" s="62" t="s">
        <v>184</v>
      </c>
      <c r="C76" s="86" t="s">
        <v>182</v>
      </c>
      <c r="D76" s="63" t="s">
        <v>186</v>
      </c>
      <c r="E76" s="60">
        <v>30</v>
      </c>
      <c r="F76" s="60">
        <v>30</v>
      </c>
      <c r="G76" s="60">
        <v>3</v>
      </c>
      <c r="H76" s="91">
        <f t="shared" si="5"/>
        <v>2235.8700000000003</v>
      </c>
      <c r="I76" s="91">
        <f t="shared" si="6"/>
        <v>1.1179350000000001</v>
      </c>
      <c r="J76" s="61">
        <f t="shared" si="7"/>
        <v>2.2358700000000002</v>
      </c>
      <c r="K76" s="61">
        <f t="shared" si="8"/>
        <v>3.3538050000000004</v>
      </c>
    </row>
    <row r="77" spans="1:11">
      <c r="A77" s="62">
        <v>74</v>
      </c>
      <c r="B77" s="62" t="s">
        <v>184</v>
      </c>
      <c r="C77" s="86" t="s">
        <v>183</v>
      </c>
      <c r="D77" s="63" t="s">
        <v>185</v>
      </c>
      <c r="E77" s="60">
        <v>23</v>
      </c>
      <c r="F77" s="60">
        <v>23</v>
      </c>
      <c r="G77" s="60">
        <v>3</v>
      </c>
      <c r="H77" s="91">
        <f t="shared" si="5"/>
        <v>1236.27</v>
      </c>
      <c r="I77" s="91">
        <f t="shared" si="6"/>
        <v>0.61813499999999999</v>
      </c>
      <c r="J77" s="61">
        <f t="shared" si="7"/>
        <v>1.23627</v>
      </c>
      <c r="K77" s="61">
        <f t="shared" si="8"/>
        <v>1.8544049999999999</v>
      </c>
    </row>
    <row r="78" spans="1:11">
      <c r="A78" s="62">
        <v>75</v>
      </c>
      <c r="B78" s="62" t="s">
        <v>189</v>
      </c>
      <c r="C78" s="86" t="s">
        <v>190</v>
      </c>
      <c r="D78" s="66">
        <v>0.8</v>
      </c>
      <c r="E78" s="60">
        <v>0.8</v>
      </c>
      <c r="H78" s="61"/>
      <c r="K78" s="61">
        <f t="shared" ref="K78:K111" si="9">E78</f>
        <v>0.8</v>
      </c>
    </row>
    <row r="79" spans="1:11">
      <c r="A79" s="62">
        <v>76</v>
      </c>
      <c r="B79" s="62" t="s">
        <v>189</v>
      </c>
      <c r="C79" s="86" t="s">
        <v>191</v>
      </c>
      <c r="D79" s="66">
        <v>0.8</v>
      </c>
      <c r="E79" s="60">
        <v>0.8</v>
      </c>
      <c r="H79" s="61"/>
      <c r="K79" s="61">
        <f t="shared" si="9"/>
        <v>0.8</v>
      </c>
    </row>
    <row r="80" spans="1:11">
      <c r="A80" s="62">
        <v>77</v>
      </c>
      <c r="B80" s="62" t="s">
        <v>189</v>
      </c>
      <c r="C80" s="86" t="s">
        <v>192</v>
      </c>
      <c r="D80" s="66">
        <v>1.01</v>
      </c>
      <c r="E80" s="60">
        <v>1.01</v>
      </c>
      <c r="H80" s="61"/>
      <c r="K80" s="61">
        <f t="shared" si="9"/>
        <v>1.01</v>
      </c>
    </row>
    <row r="81" spans="1:11">
      <c r="A81" s="62">
        <v>78</v>
      </c>
      <c r="B81" s="62" t="s">
        <v>189</v>
      </c>
      <c r="C81" s="86" t="s">
        <v>193</v>
      </c>
      <c r="D81" s="66">
        <v>0.8</v>
      </c>
      <c r="E81" s="60">
        <v>0.8</v>
      </c>
      <c r="H81" s="61"/>
      <c r="K81" s="61">
        <f t="shared" si="9"/>
        <v>0.8</v>
      </c>
    </row>
    <row r="82" spans="1:11">
      <c r="A82" s="62">
        <v>79</v>
      </c>
      <c r="B82" s="62" t="s">
        <v>189</v>
      </c>
      <c r="C82" s="86" t="s">
        <v>137</v>
      </c>
      <c r="D82" s="66">
        <v>0.4</v>
      </c>
      <c r="E82" s="60">
        <v>0.4</v>
      </c>
      <c r="H82" s="61"/>
      <c r="K82" s="61">
        <f t="shared" si="9"/>
        <v>0.4</v>
      </c>
    </row>
    <row r="83" spans="1:11">
      <c r="A83" s="62">
        <v>80</v>
      </c>
      <c r="B83" s="62" t="s">
        <v>189</v>
      </c>
      <c r="C83" s="86" t="s">
        <v>194</v>
      </c>
      <c r="D83" s="66">
        <v>0.8</v>
      </c>
      <c r="E83" s="60">
        <v>0.8</v>
      </c>
      <c r="H83" s="61"/>
      <c r="K83" s="61">
        <f t="shared" si="9"/>
        <v>0.8</v>
      </c>
    </row>
    <row r="84" spans="1:11">
      <c r="A84" s="62">
        <v>81</v>
      </c>
      <c r="B84" s="62" t="s">
        <v>189</v>
      </c>
      <c r="C84" s="86" t="s">
        <v>195</v>
      </c>
      <c r="D84" s="66">
        <v>0.4</v>
      </c>
      <c r="E84" s="60">
        <v>0.4</v>
      </c>
      <c r="H84" s="61"/>
      <c r="K84" s="61">
        <f t="shared" si="9"/>
        <v>0.4</v>
      </c>
    </row>
    <row r="85" spans="1:11">
      <c r="A85" s="62">
        <v>82</v>
      </c>
      <c r="B85" s="62" t="s">
        <v>189</v>
      </c>
      <c r="C85" s="86" t="s">
        <v>139</v>
      </c>
      <c r="D85" s="66">
        <v>0.4</v>
      </c>
      <c r="E85" s="60">
        <v>0.4</v>
      </c>
      <c r="H85" s="61"/>
      <c r="K85" s="61">
        <f t="shared" si="9"/>
        <v>0.4</v>
      </c>
    </row>
    <row r="86" spans="1:11">
      <c r="A86" s="62">
        <v>83</v>
      </c>
      <c r="B86" s="62" t="s">
        <v>189</v>
      </c>
      <c r="C86" s="86" t="s">
        <v>138</v>
      </c>
      <c r="D86" s="66">
        <v>0.4</v>
      </c>
      <c r="E86" s="60">
        <v>0.4</v>
      </c>
      <c r="H86" s="61"/>
      <c r="K86" s="61">
        <f t="shared" si="9"/>
        <v>0.4</v>
      </c>
    </row>
    <row r="87" spans="1:11">
      <c r="A87" s="62">
        <v>84</v>
      </c>
      <c r="B87" s="62" t="s">
        <v>189</v>
      </c>
      <c r="C87" s="86" t="s">
        <v>196</v>
      </c>
      <c r="D87" s="66">
        <v>0.4</v>
      </c>
      <c r="E87" s="60">
        <v>0.4</v>
      </c>
      <c r="H87" s="61"/>
      <c r="K87" s="61">
        <f t="shared" si="9"/>
        <v>0.4</v>
      </c>
    </row>
    <row r="88" spans="1:11">
      <c r="A88" s="62">
        <v>85</v>
      </c>
      <c r="B88" s="62" t="s">
        <v>189</v>
      </c>
      <c r="C88" s="86" t="s">
        <v>197</v>
      </c>
      <c r="D88" s="66">
        <v>0.4</v>
      </c>
      <c r="E88" s="60">
        <v>0.4</v>
      </c>
      <c r="H88" s="61"/>
      <c r="K88" s="61">
        <f t="shared" si="9"/>
        <v>0.4</v>
      </c>
    </row>
    <row r="89" spans="1:11">
      <c r="A89" s="62">
        <v>86</v>
      </c>
      <c r="B89" s="62" t="s">
        <v>189</v>
      </c>
      <c r="C89" s="86" t="s">
        <v>152</v>
      </c>
      <c r="D89" s="66">
        <v>0.8</v>
      </c>
      <c r="E89" s="60">
        <v>0.8</v>
      </c>
      <c r="H89" s="61"/>
      <c r="K89" s="61">
        <f t="shared" si="9"/>
        <v>0.8</v>
      </c>
    </row>
    <row r="90" spans="1:11">
      <c r="A90" s="62">
        <v>87</v>
      </c>
      <c r="B90" s="62" t="s">
        <v>189</v>
      </c>
      <c r="C90" s="86" t="s">
        <v>157</v>
      </c>
      <c r="D90" s="66">
        <v>0.4</v>
      </c>
      <c r="E90" s="60">
        <v>0.4</v>
      </c>
      <c r="H90" s="61"/>
      <c r="K90" s="61">
        <f t="shared" si="9"/>
        <v>0.4</v>
      </c>
    </row>
    <row r="91" spans="1:11">
      <c r="A91" s="62">
        <v>88</v>
      </c>
      <c r="B91" s="62" t="s">
        <v>189</v>
      </c>
      <c r="C91" s="86" t="s">
        <v>155</v>
      </c>
      <c r="D91" s="66">
        <v>0.8</v>
      </c>
      <c r="E91" s="60">
        <v>0.8</v>
      </c>
      <c r="H91" s="61"/>
      <c r="K91" s="61">
        <f t="shared" si="9"/>
        <v>0.8</v>
      </c>
    </row>
    <row r="92" spans="1:11">
      <c r="A92" s="62">
        <v>89</v>
      </c>
      <c r="B92" s="62" t="s">
        <v>189</v>
      </c>
      <c r="C92" s="86" t="s">
        <v>198</v>
      </c>
      <c r="D92" s="66">
        <v>0.2</v>
      </c>
      <c r="E92" s="60">
        <v>0.2</v>
      </c>
      <c r="H92" s="61"/>
      <c r="K92" s="61">
        <f t="shared" si="9"/>
        <v>0.2</v>
      </c>
    </row>
    <row r="93" spans="1:11">
      <c r="A93" s="62">
        <v>90</v>
      </c>
      <c r="B93" s="62" t="s">
        <v>189</v>
      </c>
      <c r="C93" s="86" t="s">
        <v>159</v>
      </c>
      <c r="D93" s="66">
        <v>0.8</v>
      </c>
      <c r="E93" s="60">
        <v>0.8</v>
      </c>
      <c r="H93" s="61"/>
      <c r="K93" s="61">
        <f t="shared" si="9"/>
        <v>0.8</v>
      </c>
    </row>
    <row r="94" spans="1:11">
      <c r="A94" s="62">
        <v>91</v>
      </c>
      <c r="B94" s="62" t="s">
        <v>189</v>
      </c>
      <c r="C94" s="86" t="s">
        <v>160</v>
      </c>
      <c r="D94" s="66">
        <v>0.8</v>
      </c>
      <c r="E94" s="60">
        <v>0.8</v>
      </c>
      <c r="H94" s="61"/>
      <c r="K94" s="61">
        <f t="shared" si="9"/>
        <v>0.8</v>
      </c>
    </row>
    <row r="95" spans="1:11">
      <c r="A95" s="62">
        <v>92</v>
      </c>
      <c r="B95" s="62" t="s">
        <v>189</v>
      </c>
      <c r="C95" s="86" t="s">
        <v>162</v>
      </c>
      <c r="D95" s="66">
        <v>0.4</v>
      </c>
      <c r="E95" s="60">
        <v>0.4</v>
      </c>
      <c r="H95" s="61"/>
      <c r="K95" s="61">
        <f t="shared" si="9"/>
        <v>0.4</v>
      </c>
    </row>
    <row r="96" spans="1:11">
      <c r="A96" s="62">
        <v>93</v>
      </c>
      <c r="B96" s="62" t="s">
        <v>189</v>
      </c>
      <c r="C96" s="86" t="s">
        <v>199</v>
      </c>
      <c r="D96" s="66">
        <v>0.36</v>
      </c>
      <c r="E96" s="60">
        <v>0.36</v>
      </c>
      <c r="H96" s="61"/>
      <c r="K96" s="61">
        <f t="shared" si="9"/>
        <v>0.36</v>
      </c>
    </row>
    <row r="97" spans="1:11">
      <c r="A97" s="62">
        <v>94</v>
      </c>
      <c r="B97" s="62" t="s">
        <v>189</v>
      </c>
      <c r="C97" s="86" t="s">
        <v>199</v>
      </c>
      <c r="D97" s="66">
        <v>0.36</v>
      </c>
      <c r="E97" s="60">
        <v>0.36</v>
      </c>
      <c r="H97" s="61"/>
      <c r="K97" s="61">
        <f t="shared" si="9"/>
        <v>0.36</v>
      </c>
    </row>
    <row r="98" spans="1:11">
      <c r="A98" s="62">
        <v>95</v>
      </c>
      <c r="B98" s="62" t="s">
        <v>189</v>
      </c>
      <c r="C98" s="86" t="s">
        <v>170</v>
      </c>
      <c r="D98" s="66">
        <v>0.4</v>
      </c>
      <c r="E98" s="60">
        <v>0.4</v>
      </c>
      <c r="H98" s="61"/>
      <c r="K98" s="61">
        <f t="shared" si="9"/>
        <v>0.4</v>
      </c>
    </row>
    <row r="99" spans="1:11">
      <c r="A99" s="62">
        <v>96</v>
      </c>
      <c r="B99" s="62" t="s">
        <v>189</v>
      </c>
      <c r="C99" s="86" t="s">
        <v>200</v>
      </c>
      <c r="D99" s="66">
        <v>0.04</v>
      </c>
      <c r="E99" s="60">
        <v>0.04</v>
      </c>
      <c r="H99" s="61"/>
      <c r="K99" s="61">
        <f t="shared" si="9"/>
        <v>0.04</v>
      </c>
    </row>
    <row r="100" spans="1:11">
      <c r="A100" s="62">
        <v>97</v>
      </c>
      <c r="B100" s="62" t="s">
        <v>189</v>
      </c>
      <c r="C100" s="86" t="s">
        <v>201</v>
      </c>
      <c r="D100" s="66">
        <v>0.8</v>
      </c>
      <c r="E100" s="60">
        <v>0.8</v>
      </c>
      <c r="H100" s="61"/>
      <c r="K100" s="61">
        <f t="shared" si="9"/>
        <v>0.8</v>
      </c>
    </row>
    <row r="101" spans="1:11">
      <c r="A101" s="62">
        <v>98</v>
      </c>
      <c r="B101" s="62" t="s">
        <v>189</v>
      </c>
      <c r="C101" s="86" t="s">
        <v>175</v>
      </c>
      <c r="D101" s="66">
        <v>0.4</v>
      </c>
      <c r="E101" s="60">
        <v>0.4</v>
      </c>
      <c r="H101" s="61"/>
      <c r="K101" s="61">
        <f t="shared" si="9"/>
        <v>0.4</v>
      </c>
    </row>
    <row r="102" spans="1:11">
      <c r="A102" s="62">
        <v>99</v>
      </c>
      <c r="B102" s="62" t="s">
        <v>189</v>
      </c>
      <c r="C102" s="86" t="s">
        <v>202</v>
      </c>
      <c r="D102" s="66">
        <v>0.4</v>
      </c>
      <c r="E102" s="60">
        <v>0.4</v>
      </c>
      <c r="H102" s="61"/>
      <c r="K102" s="61">
        <f t="shared" si="9"/>
        <v>0.4</v>
      </c>
    </row>
    <row r="103" spans="1:11">
      <c r="A103" s="62">
        <v>100</v>
      </c>
      <c r="B103" s="62" t="s">
        <v>189</v>
      </c>
      <c r="C103" s="86" t="s">
        <v>199</v>
      </c>
      <c r="D103" s="66">
        <v>0.5</v>
      </c>
      <c r="E103" s="60">
        <v>0.5</v>
      </c>
      <c r="H103" s="61"/>
      <c r="K103" s="61">
        <f t="shared" si="9"/>
        <v>0.5</v>
      </c>
    </row>
    <row r="104" spans="1:11">
      <c r="A104" s="62">
        <v>101</v>
      </c>
      <c r="B104" s="62" t="s">
        <v>189</v>
      </c>
      <c r="C104" s="86" t="s">
        <v>199</v>
      </c>
      <c r="D104" s="66">
        <v>0.4</v>
      </c>
      <c r="E104" s="60">
        <v>0.4</v>
      </c>
      <c r="H104" s="61"/>
      <c r="K104" s="61">
        <f t="shared" si="9"/>
        <v>0.4</v>
      </c>
    </row>
    <row r="105" spans="1:11">
      <c r="A105" s="62">
        <v>102</v>
      </c>
      <c r="B105" s="62" t="s">
        <v>189</v>
      </c>
      <c r="C105" s="86" t="s">
        <v>203</v>
      </c>
      <c r="D105" s="66">
        <v>0.4</v>
      </c>
      <c r="E105" s="60">
        <v>0.4</v>
      </c>
      <c r="H105" s="61"/>
      <c r="K105" s="61">
        <f t="shared" si="9"/>
        <v>0.4</v>
      </c>
    </row>
    <row r="106" spans="1:11">
      <c r="A106" s="62">
        <v>103</v>
      </c>
      <c r="B106" s="62" t="s">
        <v>189</v>
      </c>
      <c r="C106" s="86" t="s">
        <v>179</v>
      </c>
      <c r="D106" s="66">
        <v>0.04</v>
      </c>
      <c r="E106" s="60">
        <v>0.04</v>
      </c>
      <c r="H106" s="61"/>
      <c r="K106" s="61">
        <f t="shared" si="9"/>
        <v>0.04</v>
      </c>
    </row>
    <row r="107" spans="1:11">
      <c r="A107" s="62">
        <v>104</v>
      </c>
      <c r="B107" s="67" t="s">
        <v>204</v>
      </c>
      <c r="C107" s="86" t="s">
        <v>142</v>
      </c>
      <c r="D107" s="66">
        <v>0.4</v>
      </c>
      <c r="E107" s="60">
        <v>0.4</v>
      </c>
      <c r="H107" s="61"/>
      <c r="K107" s="61">
        <f t="shared" si="9"/>
        <v>0.4</v>
      </c>
    </row>
    <row r="108" spans="1:11">
      <c r="A108" s="62">
        <v>105</v>
      </c>
      <c r="B108" s="67" t="s">
        <v>204</v>
      </c>
      <c r="C108" s="86" t="s">
        <v>161</v>
      </c>
      <c r="D108" s="66">
        <v>0.2</v>
      </c>
      <c r="E108" s="60">
        <v>0.2</v>
      </c>
      <c r="H108" s="61"/>
      <c r="K108" s="61">
        <f t="shared" si="9"/>
        <v>0.2</v>
      </c>
    </row>
    <row r="109" spans="1:11">
      <c r="A109" s="62">
        <v>106</v>
      </c>
      <c r="B109" s="67" t="s">
        <v>204</v>
      </c>
      <c r="C109" s="86" t="s">
        <v>165</v>
      </c>
      <c r="D109" s="66">
        <v>0.5</v>
      </c>
      <c r="E109" s="60">
        <v>0.5</v>
      </c>
      <c r="H109" s="61"/>
      <c r="K109" s="61">
        <f t="shared" si="9"/>
        <v>0.5</v>
      </c>
    </row>
    <row r="110" spans="1:11">
      <c r="A110" s="62">
        <v>107</v>
      </c>
      <c r="B110" s="67" t="s">
        <v>204</v>
      </c>
      <c r="C110" s="86" t="s">
        <v>166</v>
      </c>
      <c r="D110" s="66">
        <v>0.5</v>
      </c>
      <c r="E110" s="60">
        <v>0.5</v>
      </c>
      <c r="H110" s="61"/>
      <c r="K110" s="61">
        <f t="shared" si="9"/>
        <v>0.5</v>
      </c>
    </row>
    <row r="111" spans="1:11">
      <c r="A111" s="62">
        <v>108</v>
      </c>
      <c r="B111" s="67" t="s">
        <v>204</v>
      </c>
      <c r="C111" s="86" t="s">
        <v>167</v>
      </c>
      <c r="D111" s="66">
        <v>0.5</v>
      </c>
      <c r="E111" s="60">
        <v>0.5</v>
      </c>
      <c r="H111" s="61"/>
      <c r="K111" s="61">
        <f t="shared" si="9"/>
        <v>0.5</v>
      </c>
    </row>
    <row r="112" spans="1:11">
      <c r="A112" s="62">
        <v>109</v>
      </c>
      <c r="B112" s="67" t="s">
        <v>224</v>
      </c>
      <c r="C112" s="86" t="s">
        <v>122</v>
      </c>
      <c r="D112" s="68" t="s">
        <v>238</v>
      </c>
      <c r="E112" s="60">
        <v>7</v>
      </c>
      <c r="F112" s="60">
        <v>7</v>
      </c>
      <c r="H112" s="61"/>
      <c r="I112" s="60" t="s">
        <v>274</v>
      </c>
      <c r="K112" s="61">
        <v>1</v>
      </c>
    </row>
    <row r="113" spans="1:11">
      <c r="A113" s="62">
        <v>110</v>
      </c>
      <c r="B113" s="67" t="s">
        <v>224</v>
      </c>
      <c r="C113" s="86" t="s">
        <v>205</v>
      </c>
      <c r="D113" s="68" t="s">
        <v>238</v>
      </c>
      <c r="E113" s="60">
        <v>7</v>
      </c>
      <c r="F113" s="60">
        <v>7</v>
      </c>
      <c r="H113" s="61"/>
      <c r="K113" s="61">
        <v>1</v>
      </c>
    </row>
    <row r="114" spans="1:11">
      <c r="A114" s="62">
        <v>111</v>
      </c>
      <c r="B114" s="67" t="s">
        <v>224</v>
      </c>
      <c r="C114" s="86" t="s">
        <v>121</v>
      </c>
      <c r="D114" s="68" t="s">
        <v>238</v>
      </c>
      <c r="E114" s="60">
        <v>7</v>
      </c>
      <c r="F114" s="60">
        <v>7</v>
      </c>
      <c r="H114" s="61"/>
      <c r="K114" s="61">
        <v>1</v>
      </c>
    </row>
    <row r="115" spans="1:11">
      <c r="A115" s="62">
        <v>112</v>
      </c>
      <c r="B115" s="67" t="s">
        <v>224</v>
      </c>
      <c r="C115" s="86" t="s">
        <v>122</v>
      </c>
      <c r="D115" s="68" t="s">
        <v>238</v>
      </c>
      <c r="E115" s="60">
        <v>7</v>
      </c>
      <c r="F115" s="60">
        <v>7</v>
      </c>
      <c r="H115" s="61"/>
      <c r="K115" s="61">
        <v>1</v>
      </c>
    </row>
    <row r="116" spans="1:11">
      <c r="A116" s="62">
        <v>113</v>
      </c>
      <c r="B116" s="67" t="s">
        <v>224</v>
      </c>
      <c r="C116" s="86" t="s">
        <v>120</v>
      </c>
      <c r="D116" s="68" t="s">
        <v>238</v>
      </c>
      <c r="E116" s="60">
        <v>7</v>
      </c>
      <c r="F116" s="60">
        <v>7</v>
      </c>
      <c r="H116" s="61"/>
      <c r="K116" s="61">
        <v>1</v>
      </c>
    </row>
    <row r="117" spans="1:11">
      <c r="A117" s="62">
        <v>114</v>
      </c>
      <c r="B117" s="67" t="s">
        <v>224</v>
      </c>
      <c r="C117" s="86" t="s">
        <v>206</v>
      </c>
      <c r="D117" s="68" t="s">
        <v>238</v>
      </c>
      <c r="E117" s="60">
        <v>7</v>
      </c>
      <c r="F117" s="60">
        <v>7</v>
      </c>
      <c r="H117" s="61"/>
      <c r="K117" s="61">
        <v>1</v>
      </c>
    </row>
    <row r="118" spans="1:11">
      <c r="A118" s="62">
        <v>115</v>
      </c>
      <c r="B118" s="67" t="s">
        <v>224</v>
      </c>
      <c r="C118" s="86" t="s">
        <v>206</v>
      </c>
      <c r="D118" s="68" t="s">
        <v>238</v>
      </c>
      <c r="E118" s="60">
        <v>7</v>
      </c>
      <c r="F118" s="60">
        <v>7</v>
      </c>
      <c r="H118" s="61"/>
      <c r="K118" s="61">
        <v>1</v>
      </c>
    </row>
    <row r="119" spans="1:11">
      <c r="A119" s="62">
        <v>116</v>
      </c>
      <c r="B119" s="67" t="s">
        <v>224</v>
      </c>
      <c r="C119" s="86" t="s">
        <v>127</v>
      </c>
      <c r="D119" s="68" t="s">
        <v>238</v>
      </c>
      <c r="E119" s="60">
        <v>7</v>
      </c>
      <c r="F119" s="60">
        <v>7</v>
      </c>
      <c r="H119" s="61"/>
      <c r="K119" s="61">
        <v>1</v>
      </c>
    </row>
    <row r="120" spans="1:11">
      <c r="A120" s="62">
        <v>117</v>
      </c>
      <c r="B120" s="67" t="s">
        <v>224</v>
      </c>
      <c r="C120" s="86" t="s">
        <v>125</v>
      </c>
      <c r="D120" s="68" t="s">
        <v>238</v>
      </c>
      <c r="E120" s="60">
        <v>7</v>
      </c>
      <c r="F120" s="60">
        <v>7</v>
      </c>
      <c r="H120" s="61"/>
      <c r="K120" s="61">
        <v>1</v>
      </c>
    </row>
    <row r="121" spans="1:11">
      <c r="A121" s="62">
        <v>118</v>
      </c>
      <c r="B121" s="67" t="s">
        <v>224</v>
      </c>
      <c r="C121" s="86" t="s">
        <v>126</v>
      </c>
      <c r="D121" s="68" t="s">
        <v>238</v>
      </c>
      <c r="E121" s="60">
        <v>7</v>
      </c>
      <c r="F121" s="60">
        <v>7</v>
      </c>
      <c r="H121" s="61"/>
      <c r="K121" s="61">
        <v>1</v>
      </c>
    </row>
    <row r="122" spans="1:11">
      <c r="A122" s="62">
        <v>119</v>
      </c>
      <c r="B122" s="67" t="s">
        <v>224</v>
      </c>
      <c r="C122" s="86" t="s">
        <v>207</v>
      </c>
      <c r="D122" s="68" t="s">
        <v>238</v>
      </c>
      <c r="E122" s="60">
        <v>7</v>
      </c>
      <c r="F122" s="60">
        <v>7</v>
      </c>
      <c r="H122" s="61"/>
      <c r="K122" s="61">
        <v>1</v>
      </c>
    </row>
    <row r="123" spans="1:11">
      <c r="A123" s="62">
        <v>120</v>
      </c>
      <c r="B123" s="67" t="s">
        <v>224</v>
      </c>
      <c r="C123" s="86" t="s">
        <v>208</v>
      </c>
      <c r="D123" s="68" t="s">
        <v>238</v>
      </c>
      <c r="E123" s="60">
        <v>7</v>
      </c>
      <c r="F123" s="60">
        <v>7</v>
      </c>
      <c r="H123" s="61"/>
      <c r="K123" s="61">
        <v>1</v>
      </c>
    </row>
    <row r="124" spans="1:11">
      <c r="A124" s="62">
        <v>121</v>
      </c>
      <c r="B124" s="67" t="s">
        <v>224</v>
      </c>
      <c r="C124" s="86" t="s">
        <v>119</v>
      </c>
      <c r="D124" s="68" t="s">
        <v>238</v>
      </c>
      <c r="E124" s="60">
        <v>7</v>
      </c>
      <c r="F124" s="60">
        <v>7</v>
      </c>
      <c r="H124" s="61"/>
      <c r="K124" s="61">
        <v>1</v>
      </c>
    </row>
    <row r="125" spans="1:11">
      <c r="A125" s="62">
        <v>122</v>
      </c>
      <c r="B125" s="67" t="s">
        <v>224</v>
      </c>
      <c r="C125" s="86" t="s">
        <v>129</v>
      </c>
      <c r="D125" s="68" t="s">
        <v>238</v>
      </c>
      <c r="E125" s="60">
        <v>7</v>
      </c>
      <c r="F125" s="60">
        <v>7</v>
      </c>
      <c r="H125" s="61"/>
      <c r="K125" s="61">
        <v>1</v>
      </c>
    </row>
    <row r="126" spans="1:11">
      <c r="A126" s="62">
        <v>123</v>
      </c>
      <c r="B126" s="67" t="s">
        <v>224</v>
      </c>
      <c r="C126" s="86" t="s">
        <v>209</v>
      </c>
      <c r="D126" s="68" t="s">
        <v>238</v>
      </c>
      <c r="E126" s="60">
        <v>7</v>
      </c>
      <c r="F126" s="60">
        <v>7</v>
      </c>
      <c r="H126" s="61"/>
      <c r="K126" s="61">
        <v>1</v>
      </c>
    </row>
    <row r="127" spans="1:11">
      <c r="A127" s="62">
        <v>124</v>
      </c>
      <c r="B127" s="67" t="s">
        <v>224</v>
      </c>
      <c r="C127" s="86" t="s">
        <v>210</v>
      </c>
      <c r="D127" s="68" t="s">
        <v>238</v>
      </c>
      <c r="E127" s="60">
        <v>7</v>
      </c>
      <c r="F127" s="60">
        <v>7</v>
      </c>
      <c r="H127" s="61"/>
      <c r="K127" s="61">
        <v>1</v>
      </c>
    </row>
    <row r="128" spans="1:11">
      <c r="A128" s="62">
        <v>125</v>
      </c>
      <c r="B128" s="67" t="s">
        <v>224</v>
      </c>
      <c r="C128" s="86" t="s">
        <v>131</v>
      </c>
      <c r="D128" s="68" t="s">
        <v>238</v>
      </c>
      <c r="E128" s="60">
        <v>7</v>
      </c>
      <c r="F128" s="60">
        <v>7</v>
      </c>
      <c r="H128" s="61"/>
      <c r="K128" s="61">
        <v>1</v>
      </c>
    </row>
    <row r="129" spans="1:11">
      <c r="A129" s="62">
        <v>126</v>
      </c>
      <c r="B129" s="67" t="s">
        <v>224</v>
      </c>
      <c r="C129" s="86" t="s">
        <v>132</v>
      </c>
      <c r="D129" s="68" t="s">
        <v>238</v>
      </c>
      <c r="E129" s="60">
        <v>7</v>
      </c>
      <c r="F129" s="60">
        <v>7</v>
      </c>
      <c r="H129" s="61"/>
      <c r="K129" s="61">
        <v>1</v>
      </c>
    </row>
    <row r="130" spans="1:11">
      <c r="A130" s="62">
        <v>127</v>
      </c>
      <c r="B130" s="67" t="s">
        <v>224</v>
      </c>
      <c r="C130" s="86" t="s">
        <v>211</v>
      </c>
      <c r="D130" s="68" t="s">
        <v>238</v>
      </c>
      <c r="E130" s="60">
        <v>7</v>
      </c>
      <c r="F130" s="60">
        <v>7</v>
      </c>
      <c r="H130" s="61"/>
      <c r="K130" s="61">
        <v>1</v>
      </c>
    </row>
    <row r="131" spans="1:11">
      <c r="A131" s="62">
        <v>128</v>
      </c>
      <c r="B131" s="67" t="s">
        <v>224</v>
      </c>
      <c r="C131" s="86" t="s">
        <v>212</v>
      </c>
      <c r="D131" s="68" t="s">
        <v>238</v>
      </c>
      <c r="E131" s="60">
        <v>7</v>
      </c>
      <c r="F131" s="60">
        <v>7</v>
      </c>
      <c r="H131" s="61"/>
      <c r="K131" s="61">
        <v>1</v>
      </c>
    </row>
    <row r="132" spans="1:11" ht="15.75">
      <c r="A132" s="62">
        <v>129</v>
      </c>
      <c r="B132" s="67" t="s">
        <v>224</v>
      </c>
      <c r="C132" s="65" t="s">
        <v>213</v>
      </c>
      <c r="D132" s="68" t="s">
        <v>238</v>
      </c>
      <c r="E132" s="60">
        <v>7</v>
      </c>
      <c r="F132" s="60">
        <v>7</v>
      </c>
      <c r="H132" s="61"/>
      <c r="K132" s="61">
        <v>1</v>
      </c>
    </row>
    <row r="133" spans="1:11">
      <c r="A133" s="62">
        <v>130</v>
      </c>
      <c r="B133" s="67" t="s">
        <v>224</v>
      </c>
      <c r="C133" s="86" t="s">
        <v>214</v>
      </c>
      <c r="D133" s="68" t="s">
        <v>238</v>
      </c>
      <c r="E133" s="60">
        <v>7</v>
      </c>
      <c r="F133" s="60">
        <v>7</v>
      </c>
      <c r="H133" s="61"/>
      <c r="K133" s="61">
        <v>1</v>
      </c>
    </row>
    <row r="134" spans="1:11">
      <c r="A134" s="62">
        <v>131</v>
      </c>
      <c r="B134" s="67" t="s">
        <v>224</v>
      </c>
      <c r="C134" s="86" t="s">
        <v>140</v>
      </c>
      <c r="D134" s="68" t="s">
        <v>238</v>
      </c>
      <c r="E134" s="60">
        <v>7</v>
      </c>
      <c r="F134" s="60">
        <v>7</v>
      </c>
      <c r="H134" s="61"/>
      <c r="K134" s="61">
        <v>1</v>
      </c>
    </row>
    <row r="135" spans="1:11">
      <c r="A135" s="62">
        <v>132</v>
      </c>
      <c r="B135" s="67" t="s">
        <v>224</v>
      </c>
      <c r="C135" s="86" t="s">
        <v>215</v>
      </c>
      <c r="D135" s="68" t="s">
        <v>238</v>
      </c>
      <c r="E135" s="60">
        <v>7</v>
      </c>
      <c r="F135" s="60">
        <v>7</v>
      </c>
      <c r="H135" s="61"/>
      <c r="K135" s="61">
        <v>1</v>
      </c>
    </row>
    <row r="136" spans="1:11">
      <c r="A136" s="62">
        <v>133</v>
      </c>
      <c r="B136" s="67" t="s">
        <v>224</v>
      </c>
      <c r="C136" s="86" t="s">
        <v>142</v>
      </c>
      <c r="D136" s="68" t="s">
        <v>238</v>
      </c>
      <c r="E136" s="60">
        <v>7</v>
      </c>
      <c r="F136" s="60">
        <v>7</v>
      </c>
      <c r="H136" s="61"/>
      <c r="K136" s="61">
        <v>1</v>
      </c>
    </row>
    <row r="137" spans="1:11">
      <c r="A137" s="62">
        <v>134</v>
      </c>
      <c r="B137" s="67" t="s">
        <v>224</v>
      </c>
      <c r="C137" s="86" t="s">
        <v>216</v>
      </c>
      <c r="D137" s="68" t="s">
        <v>238</v>
      </c>
      <c r="E137" s="60">
        <v>7</v>
      </c>
      <c r="F137" s="60">
        <v>7</v>
      </c>
      <c r="H137" s="61"/>
      <c r="K137" s="61">
        <v>1</v>
      </c>
    </row>
    <row r="138" spans="1:11">
      <c r="A138" s="62">
        <v>135</v>
      </c>
      <c r="B138" s="67" t="s">
        <v>224</v>
      </c>
      <c r="C138" s="86" t="s">
        <v>146</v>
      </c>
      <c r="D138" s="68" t="s">
        <v>238</v>
      </c>
      <c r="E138" s="60">
        <v>7</v>
      </c>
      <c r="F138" s="60">
        <v>7</v>
      </c>
      <c r="H138" s="61"/>
      <c r="K138" s="61">
        <v>1</v>
      </c>
    </row>
    <row r="139" spans="1:11">
      <c r="A139" s="62">
        <v>136</v>
      </c>
      <c r="B139" s="67" t="s">
        <v>224</v>
      </c>
      <c r="C139" s="86" t="s">
        <v>149</v>
      </c>
      <c r="D139" s="68" t="s">
        <v>238</v>
      </c>
      <c r="E139" s="60">
        <v>7</v>
      </c>
      <c r="F139" s="60">
        <v>7</v>
      </c>
      <c r="H139" s="61"/>
      <c r="K139" s="61">
        <v>1</v>
      </c>
    </row>
    <row r="140" spans="1:11">
      <c r="A140" s="62">
        <v>137</v>
      </c>
      <c r="B140" s="67" t="s">
        <v>224</v>
      </c>
      <c r="C140" s="86" t="s">
        <v>150</v>
      </c>
      <c r="D140" s="68" t="s">
        <v>238</v>
      </c>
      <c r="E140" s="60">
        <v>7</v>
      </c>
      <c r="F140" s="60">
        <v>7</v>
      </c>
      <c r="H140" s="61"/>
      <c r="K140" s="61">
        <v>1</v>
      </c>
    </row>
    <row r="141" spans="1:11">
      <c r="A141" s="62">
        <v>138</v>
      </c>
      <c r="B141" s="67" t="s">
        <v>224</v>
      </c>
      <c r="C141" s="86" t="s">
        <v>217</v>
      </c>
      <c r="D141" s="68" t="s">
        <v>238</v>
      </c>
      <c r="E141" s="60">
        <v>7</v>
      </c>
      <c r="F141" s="60">
        <v>7</v>
      </c>
      <c r="H141" s="61"/>
      <c r="K141" s="61">
        <v>1</v>
      </c>
    </row>
    <row r="142" spans="1:11">
      <c r="A142" s="62">
        <v>139</v>
      </c>
      <c r="B142" s="67" t="s">
        <v>224</v>
      </c>
      <c r="C142" s="86" t="s">
        <v>218</v>
      </c>
      <c r="D142" s="68" t="s">
        <v>238</v>
      </c>
      <c r="E142" s="60">
        <v>7</v>
      </c>
      <c r="F142" s="60">
        <v>7</v>
      </c>
      <c r="H142" s="61"/>
      <c r="K142" s="61">
        <v>1</v>
      </c>
    </row>
    <row r="143" spans="1:11">
      <c r="A143" s="62">
        <v>140</v>
      </c>
      <c r="B143" s="67" t="s">
        <v>224</v>
      </c>
      <c r="C143" s="86" t="s">
        <v>152</v>
      </c>
      <c r="D143" s="68" t="s">
        <v>238</v>
      </c>
      <c r="E143" s="60">
        <v>7</v>
      </c>
      <c r="F143" s="60">
        <v>7</v>
      </c>
      <c r="H143" s="61"/>
      <c r="K143" s="61">
        <v>1</v>
      </c>
    </row>
    <row r="144" spans="1:11">
      <c r="A144" s="62">
        <v>141</v>
      </c>
      <c r="B144" s="67" t="s">
        <v>224</v>
      </c>
      <c r="C144" s="86" t="s">
        <v>153</v>
      </c>
      <c r="D144" s="68" t="s">
        <v>238</v>
      </c>
      <c r="E144" s="60">
        <v>7</v>
      </c>
      <c r="F144" s="60">
        <v>7</v>
      </c>
      <c r="H144" s="61"/>
      <c r="K144" s="61">
        <v>1</v>
      </c>
    </row>
    <row r="145" spans="1:11">
      <c r="A145" s="62">
        <v>142</v>
      </c>
      <c r="B145" s="67" t="s">
        <v>224</v>
      </c>
      <c r="C145" s="86" t="s">
        <v>154</v>
      </c>
      <c r="D145" s="68" t="s">
        <v>238</v>
      </c>
      <c r="E145" s="60">
        <v>7</v>
      </c>
      <c r="F145" s="60">
        <v>7</v>
      </c>
      <c r="H145" s="61"/>
      <c r="K145" s="61">
        <v>1</v>
      </c>
    </row>
    <row r="146" spans="1:11">
      <c r="A146" s="62">
        <v>143</v>
      </c>
      <c r="B146" s="67" t="s">
        <v>224</v>
      </c>
      <c r="C146" s="86" t="s">
        <v>198</v>
      </c>
      <c r="D146" s="68" t="s">
        <v>238</v>
      </c>
      <c r="E146" s="60">
        <v>7</v>
      </c>
      <c r="F146" s="60">
        <v>7</v>
      </c>
      <c r="H146" s="61"/>
      <c r="K146" s="61">
        <v>1</v>
      </c>
    </row>
    <row r="147" spans="1:11">
      <c r="A147" s="62">
        <v>144</v>
      </c>
      <c r="B147" s="67" t="s">
        <v>224</v>
      </c>
      <c r="C147" s="86" t="s">
        <v>161</v>
      </c>
      <c r="D147" s="68" t="s">
        <v>238</v>
      </c>
      <c r="E147" s="60">
        <v>7</v>
      </c>
      <c r="F147" s="60">
        <v>7</v>
      </c>
      <c r="H147" s="61"/>
      <c r="K147" s="61">
        <v>1</v>
      </c>
    </row>
    <row r="148" spans="1:11">
      <c r="A148" s="62">
        <v>145</v>
      </c>
      <c r="B148" s="67" t="s">
        <v>224</v>
      </c>
      <c r="C148" s="86" t="s">
        <v>161</v>
      </c>
      <c r="D148" s="68" t="s">
        <v>238</v>
      </c>
      <c r="E148" s="60">
        <v>7</v>
      </c>
      <c r="F148" s="60">
        <v>7</v>
      </c>
      <c r="H148" s="61"/>
      <c r="K148" s="61">
        <v>1</v>
      </c>
    </row>
    <row r="149" spans="1:11">
      <c r="A149" s="62">
        <v>146</v>
      </c>
      <c r="B149" s="67" t="s">
        <v>224</v>
      </c>
      <c r="C149" s="86" t="s">
        <v>219</v>
      </c>
      <c r="D149" s="68" t="s">
        <v>238</v>
      </c>
      <c r="E149" s="60">
        <v>7</v>
      </c>
      <c r="F149" s="60">
        <v>7</v>
      </c>
      <c r="H149" s="61"/>
      <c r="K149" s="61">
        <v>1</v>
      </c>
    </row>
    <row r="150" spans="1:11">
      <c r="A150" s="62">
        <v>147</v>
      </c>
      <c r="B150" s="67" t="s">
        <v>224</v>
      </c>
      <c r="C150" s="86" t="s">
        <v>163</v>
      </c>
      <c r="D150" s="68" t="s">
        <v>238</v>
      </c>
      <c r="E150" s="60">
        <v>7</v>
      </c>
      <c r="F150" s="60">
        <v>7</v>
      </c>
      <c r="H150" s="61"/>
      <c r="K150" s="61">
        <v>1</v>
      </c>
    </row>
    <row r="151" spans="1:11">
      <c r="A151" s="62">
        <v>148</v>
      </c>
      <c r="B151" s="67" t="s">
        <v>224</v>
      </c>
      <c r="C151" s="86" t="s">
        <v>164</v>
      </c>
      <c r="D151" s="68" t="s">
        <v>238</v>
      </c>
      <c r="E151" s="60">
        <v>7</v>
      </c>
      <c r="F151" s="60">
        <v>7</v>
      </c>
      <c r="H151" s="61"/>
      <c r="K151" s="61">
        <v>1</v>
      </c>
    </row>
    <row r="152" spans="1:11">
      <c r="A152" s="62">
        <v>149</v>
      </c>
      <c r="B152" s="67" t="s">
        <v>224</v>
      </c>
      <c r="C152" s="86" t="s">
        <v>166</v>
      </c>
      <c r="D152" s="68" t="s">
        <v>238</v>
      </c>
      <c r="E152" s="60">
        <v>7</v>
      </c>
      <c r="F152" s="60">
        <v>7</v>
      </c>
      <c r="H152" s="61"/>
      <c r="K152" s="61">
        <v>1</v>
      </c>
    </row>
    <row r="153" spans="1:11">
      <c r="A153" s="62">
        <v>150</v>
      </c>
      <c r="B153" s="67" t="s">
        <v>224</v>
      </c>
      <c r="C153" s="86" t="s">
        <v>166</v>
      </c>
      <c r="D153" s="68" t="s">
        <v>238</v>
      </c>
      <c r="E153" s="60">
        <v>7</v>
      </c>
      <c r="F153" s="60">
        <v>7</v>
      </c>
      <c r="H153" s="61"/>
      <c r="K153" s="61">
        <v>1</v>
      </c>
    </row>
    <row r="154" spans="1:11">
      <c r="A154" s="62">
        <v>151</v>
      </c>
      <c r="B154" s="67" t="s">
        <v>224</v>
      </c>
      <c r="C154" s="86" t="s">
        <v>167</v>
      </c>
      <c r="D154" s="68" t="s">
        <v>238</v>
      </c>
      <c r="E154" s="60">
        <v>7</v>
      </c>
      <c r="F154" s="60">
        <v>7</v>
      </c>
      <c r="H154" s="61"/>
      <c r="K154" s="61">
        <v>1</v>
      </c>
    </row>
    <row r="155" spans="1:11">
      <c r="A155" s="62">
        <v>152</v>
      </c>
      <c r="B155" s="67" t="s">
        <v>224</v>
      </c>
      <c r="C155" s="86" t="s">
        <v>169</v>
      </c>
      <c r="D155" s="68" t="s">
        <v>238</v>
      </c>
      <c r="E155" s="60">
        <v>7</v>
      </c>
      <c r="F155" s="60">
        <v>7</v>
      </c>
      <c r="H155" s="61"/>
      <c r="K155" s="61">
        <v>1</v>
      </c>
    </row>
    <row r="156" spans="1:11">
      <c r="A156" s="62">
        <v>153</v>
      </c>
      <c r="B156" s="67" t="s">
        <v>224</v>
      </c>
      <c r="C156" s="86" t="s">
        <v>220</v>
      </c>
      <c r="D156" s="68" t="s">
        <v>238</v>
      </c>
      <c r="E156" s="60">
        <v>7</v>
      </c>
      <c r="F156" s="60">
        <v>7</v>
      </c>
      <c r="H156" s="61"/>
      <c r="K156" s="61">
        <v>1</v>
      </c>
    </row>
    <row r="157" spans="1:11">
      <c r="A157" s="62">
        <v>154</v>
      </c>
      <c r="B157" s="67" t="s">
        <v>224</v>
      </c>
      <c r="C157" s="86" t="s">
        <v>221</v>
      </c>
      <c r="D157" s="68" t="s">
        <v>238</v>
      </c>
      <c r="E157" s="60">
        <v>7</v>
      </c>
      <c r="F157" s="60">
        <v>7</v>
      </c>
      <c r="H157" s="61"/>
      <c r="K157" s="61">
        <v>1</v>
      </c>
    </row>
    <row r="158" spans="1:11">
      <c r="A158" s="62">
        <v>155</v>
      </c>
      <c r="B158" s="67" t="s">
        <v>224</v>
      </c>
      <c r="C158" s="86" t="s">
        <v>222</v>
      </c>
      <c r="D158" s="68" t="s">
        <v>238</v>
      </c>
      <c r="E158" s="60">
        <v>7</v>
      </c>
      <c r="F158" s="60">
        <v>7</v>
      </c>
      <c r="H158" s="61"/>
      <c r="K158" s="61">
        <v>1</v>
      </c>
    </row>
    <row r="159" spans="1:11">
      <c r="A159" s="62">
        <v>156</v>
      </c>
      <c r="B159" s="67" t="s">
        <v>224</v>
      </c>
      <c r="C159" s="86" t="s">
        <v>223</v>
      </c>
      <c r="D159" s="68" t="s">
        <v>238</v>
      </c>
      <c r="E159" s="60">
        <v>7</v>
      </c>
      <c r="F159" s="60">
        <v>7</v>
      </c>
      <c r="H159" s="61"/>
      <c r="K159" s="61">
        <v>1</v>
      </c>
    </row>
    <row r="160" spans="1:11">
      <c r="A160" s="62">
        <v>157</v>
      </c>
      <c r="B160" s="67" t="s">
        <v>224</v>
      </c>
      <c r="C160" s="86" t="s">
        <v>183</v>
      </c>
      <c r="D160" s="68" t="s">
        <v>238</v>
      </c>
      <c r="E160" s="60">
        <v>7</v>
      </c>
      <c r="F160" s="60">
        <v>7</v>
      </c>
      <c r="H160" s="61"/>
      <c r="K160" s="61">
        <v>1</v>
      </c>
    </row>
    <row r="161" spans="1:13">
      <c r="A161" s="62">
        <v>158</v>
      </c>
      <c r="B161" s="67" t="s">
        <v>227</v>
      </c>
      <c r="C161" s="86" t="s">
        <v>225</v>
      </c>
      <c r="D161" s="68">
        <v>0.4</v>
      </c>
      <c r="E161" s="60">
        <v>0.4</v>
      </c>
      <c r="H161" s="61"/>
      <c r="K161" s="61">
        <f>E161</f>
        <v>0.4</v>
      </c>
    </row>
    <row r="162" spans="1:13">
      <c r="A162" s="62">
        <v>159</v>
      </c>
      <c r="B162" s="67" t="s">
        <v>227</v>
      </c>
      <c r="C162" s="86" t="s">
        <v>226</v>
      </c>
      <c r="D162" s="68">
        <v>0.4</v>
      </c>
      <c r="E162" s="60">
        <v>0.4</v>
      </c>
      <c r="H162" s="61"/>
      <c r="K162" s="61">
        <f>E162</f>
        <v>0.4</v>
      </c>
    </row>
    <row r="163" spans="1:13">
      <c r="A163" s="62">
        <v>160</v>
      </c>
      <c r="B163" s="67" t="s">
        <v>227</v>
      </c>
      <c r="C163" s="86" t="s">
        <v>183</v>
      </c>
      <c r="D163" s="68">
        <v>0.4</v>
      </c>
      <c r="E163" s="60">
        <v>0.4</v>
      </c>
      <c r="H163" s="61"/>
      <c r="K163" s="61">
        <f>E163</f>
        <v>0.4</v>
      </c>
    </row>
    <row r="164" spans="1:13">
      <c r="A164" s="62">
        <v>161</v>
      </c>
      <c r="B164" s="64" t="s">
        <v>228</v>
      </c>
      <c r="C164" s="86" t="s">
        <v>231</v>
      </c>
      <c r="D164" s="64" t="s">
        <v>236</v>
      </c>
      <c r="E164" s="60">
        <v>45</v>
      </c>
      <c r="F164" s="60">
        <v>45</v>
      </c>
      <c r="G164" s="60">
        <v>3</v>
      </c>
      <c r="H164" s="91">
        <f>(E164+(E164-(2*G164*0.1)*(G164/0.3-1)))/2*(F164+(F164-(2*G164*0.1)*(G164/0.3-1)))/2*G164</f>
        <v>5367.869999999999</v>
      </c>
      <c r="I164" s="91">
        <f t="shared" ref="I164" si="10">0.75*(H164/0.15)/10000</f>
        <v>2.683935</v>
      </c>
      <c r="J164" s="61">
        <f>I164*2</f>
        <v>5.3678699999999999</v>
      </c>
      <c r="K164" s="61">
        <f>+I164+J164</f>
        <v>8.0518049999999999</v>
      </c>
    </row>
    <row r="165" spans="1:13">
      <c r="A165" s="62">
        <v>162</v>
      </c>
      <c r="B165" s="64" t="s">
        <v>228</v>
      </c>
      <c r="C165" s="86" t="s">
        <v>231</v>
      </c>
      <c r="D165" s="64" t="s">
        <v>237</v>
      </c>
      <c r="E165" s="60">
        <v>45</v>
      </c>
      <c r="F165" s="60">
        <v>45</v>
      </c>
      <c r="G165" s="60">
        <v>4</v>
      </c>
      <c r="H165" s="91">
        <f>(E165+(E165-(2*G165*0.1)*(G165/0.3-1)))/2*(F165+(F165-(2*G165*0.1)*(G165/0.3-1)))/2*G165</f>
        <v>6421.3511111111102</v>
      </c>
      <c r="I165" s="91">
        <f t="shared" ref="I165:I168" si="11">0.75*(H165/0.15)/10000</f>
        <v>3.2106755555555551</v>
      </c>
      <c r="J165" s="61">
        <f t="shared" ref="J165:J168" si="12">I165*2</f>
        <v>6.4213511111111101</v>
      </c>
      <c r="K165" s="61">
        <f t="shared" ref="K165:K168" si="13">+I165+J165</f>
        <v>9.6320266666666647</v>
      </c>
    </row>
    <row r="166" spans="1:13">
      <c r="A166" s="62">
        <v>163</v>
      </c>
      <c r="B166" s="64" t="s">
        <v>228</v>
      </c>
      <c r="C166" s="86" t="s">
        <v>231</v>
      </c>
      <c r="D166" s="64" t="s">
        <v>185</v>
      </c>
      <c r="E166" s="60">
        <v>23</v>
      </c>
      <c r="F166" s="60">
        <v>23</v>
      </c>
      <c r="G166" s="60">
        <v>3</v>
      </c>
      <c r="H166" s="91">
        <f>(E166+(E166-(2*G166*0.1)*(G166/0.3-1)))/2*(F166+(F166-(2*G166*0.1)*(G166/0.3-1)))/2*G166</f>
        <v>1236.27</v>
      </c>
      <c r="I166" s="91">
        <f t="shared" si="11"/>
        <v>0.61813499999999999</v>
      </c>
      <c r="J166" s="61">
        <f t="shared" si="12"/>
        <v>1.23627</v>
      </c>
      <c r="K166" s="61">
        <f t="shared" si="13"/>
        <v>1.8544049999999999</v>
      </c>
    </row>
    <row r="167" spans="1:13">
      <c r="A167" s="62">
        <v>164</v>
      </c>
      <c r="B167" s="64" t="s">
        <v>228</v>
      </c>
      <c r="C167" s="86" t="s">
        <v>231</v>
      </c>
      <c r="D167" s="64" t="s">
        <v>186</v>
      </c>
      <c r="E167" s="60">
        <v>30</v>
      </c>
      <c r="F167" s="60">
        <v>30</v>
      </c>
      <c r="G167" s="60">
        <v>3</v>
      </c>
      <c r="H167" s="91">
        <f>(E167+(E167-(2*G167*0.1)*(G167/0.3-1)))/2*(F167+(F167-(2*G167*0.1)*(G167/0.3-1)))/2*G167</f>
        <v>2235.8700000000003</v>
      </c>
      <c r="I167" s="91">
        <f t="shared" si="11"/>
        <v>1.1179350000000001</v>
      </c>
      <c r="J167" s="61">
        <f t="shared" si="12"/>
        <v>2.2358700000000002</v>
      </c>
      <c r="K167" s="61">
        <f t="shared" si="13"/>
        <v>3.3538050000000004</v>
      </c>
    </row>
    <row r="168" spans="1:13">
      <c r="A168" s="62">
        <v>165</v>
      </c>
      <c r="B168" s="63" t="s">
        <v>229</v>
      </c>
      <c r="C168" s="86" t="s">
        <v>231</v>
      </c>
      <c r="D168" s="64" t="s">
        <v>236</v>
      </c>
      <c r="E168" s="60">
        <v>45</v>
      </c>
      <c r="F168" s="60">
        <v>45</v>
      </c>
      <c r="G168" s="60">
        <v>3</v>
      </c>
      <c r="H168" s="91">
        <f>(E168+(E168-(2*G168*0.1)*(G168/0.3-1)))/2*(F168+(F168-(2*G168*0.1)*(G168/0.3-1)))/2*G168</f>
        <v>5367.869999999999</v>
      </c>
      <c r="I168" s="91">
        <f t="shared" si="11"/>
        <v>2.683935</v>
      </c>
      <c r="J168" s="61">
        <f t="shared" si="12"/>
        <v>5.3678699999999999</v>
      </c>
      <c r="K168" s="61">
        <f t="shared" si="13"/>
        <v>8.0518049999999999</v>
      </c>
    </row>
    <row r="169" spans="1:13" ht="30" customHeight="1">
      <c r="A169" s="62">
        <v>166</v>
      </c>
      <c r="B169" s="64" t="s">
        <v>230</v>
      </c>
      <c r="C169" s="86" t="s">
        <v>231</v>
      </c>
      <c r="D169" s="64" t="s">
        <v>232</v>
      </c>
      <c r="E169" s="60">
        <v>5</v>
      </c>
      <c r="F169" s="60">
        <v>5</v>
      </c>
      <c r="G169" s="60">
        <v>1</v>
      </c>
      <c r="H169" s="61" t="s">
        <v>273</v>
      </c>
      <c r="K169" s="97">
        <v>1</v>
      </c>
      <c r="L169" s="155" t="s">
        <v>276</v>
      </c>
    </row>
    <row r="170" spans="1:13">
      <c r="A170" s="62">
        <v>167</v>
      </c>
      <c r="B170" s="63" t="s">
        <v>230</v>
      </c>
      <c r="C170" s="86" t="s">
        <v>231</v>
      </c>
      <c r="D170" s="63" t="s">
        <v>232</v>
      </c>
      <c r="E170" s="60">
        <v>5</v>
      </c>
      <c r="F170" s="60">
        <v>5</v>
      </c>
      <c r="G170" s="60">
        <v>1</v>
      </c>
      <c r="H170" s="61" t="s">
        <v>273</v>
      </c>
      <c r="K170" s="97">
        <v>1</v>
      </c>
      <c r="L170" s="156"/>
    </row>
    <row r="171" spans="1:13" ht="15" customHeight="1">
      <c r="A171" s="62">
        <v>168</v>
      </c>
      <c r="B171" s="63" t="s">
        <v>233</v>
      </c>
      <c r="C171" s="87" t="s">
        <v>235</v>
      </c>
      <c r="D171" s="67" t="s">
        <v>248</v>
      </c>
      <c r="E171" s="60">
        <v>15</v>
      </c>
      <c r="F171" s="60">
        <f>E171*5</f>
        <v>75</v>
      </c>
      <c r="G171" s="60">
        <v>1.5</v>
      </c>
      <c r="H171" s="60">
        <v>7500</v>
      </c>
      <c r="I171" s="83">
        <f>2.7*(H171/0.15)/10000</f>
        <v>13.5</v>
      </c>
      <c r="K171" s="97">
        <v>2</v>
      </c>
      <c r="L171" s="156"/>
      <c r="M171" s="61" t="s">
        <v>275</v>
      </c>
    </row>
    <row r="172" spans="1:13">
      <c r="A172" s="62">
        <v>169</v>
      </c>
      <c r="B172" s="63" t="s">
        <v>233</v>
      </c>
      <c r="C172" s="87" t="s">
        <v>235</v>
      </c>
      <c r="D172" s="67" t="s">
        <v>248</v>
      </c>
      <c r="E172" s="60">
        <v>15</v>
      </c>
      <c r="F172" s="60">
        <f t="shared" ref="F172:F175" si="14">E172*5</f>
        <v>75</v>
      </c>
      <c r="G172" s="60">
        <v>1.5</v>
      </c>
      <c r="H172" s="60">
        <v>8750</v>
      </c>
      <c r="I172" s="83">
        <f t="shared" ref="I172:I175" si="15">2.7*(H172/0.15)/10000</f>
        <v>15.750000000000004</v>
      </c>
      <c r="K172" s="97">
        <v>2</v>
      </c>
      <c r="L172" s="156"/>
      <c r="M172" s="61" t="s">
        <v>275</v>
      </c>
    </row>
    <row r="173" spans="1:13">
      <c r="A173" s="62">
        <v>170</v>
      </c>
      <c r="B173" s="63" t="s">
        <v>233</v>
      </c>
      <c r="C173" s="87" t="s">
        <v>235</v>
      </c>
      <c r="D173" s="67" t="s">
        <v>248</v>
      </c>
      <c r="E173" s="60">
        <v>15</v>
      </c>
      <c r="F173" s="60">
        <f t="shared" si="14"/>
        <v>75</v>
      </c>
      <c r="G173" s="60">
        <v>1.5</v>
      </c>
      <c r="H173" s="60">
        <v>7200</v>
      </c>
      <c r="I173" s="83">
        <f t="shared" si="15"/>
        <v>12.96</v>
      </c>
      <c r="K173" s="97">
        <v>2</v>
      </c>
      <c r="L173" s="156"/>
      <c r="M173" s="61" t="s">
        <v>275</v>
      </c>
    </row>
    <row r="174" spans="1:13">
      <c r="A174" s="62">
        <v>171</v>
      </c>
      <c r="B174" s="64" t="s">
        <v>234</v>
      </c>
      <c r="C174" s="87" t="s">
        <v>235</v>
      </c>
      <c r="D174" s="67" t="s">
        <v>249</v>
      </c>
      <c r="E174" s="60">
        <v>25</v>
      </c>
      <c r="F174" s="60">
        <f t="shared" si="14"/>
        <v>125</v>
      </c>
      <c r="G174" s="60">
        <v>2</v>
      </c>
      <c r="H174" s="60">
        <v>8700</v>
      </c>
      <c r="I174" s="83">
        <f t="shared" si="15"/>
        <v>15.66</v>
      </c>
      <c r="K174" s="97">
        <v>2</v>
      </c>
      <c r="L174" s="156"/>
      <c r="M174" s="61" t="s">
        <v>275</v>
      </c>
    </row>
    <row r="175" spans="1:13" ht="14.25" customHeight="1">
      <c r="A175" s="62">
        <v>172</v>
      </c>
      <c r="B175" s="64" t="s">
        <v>234</v>
      </c>
      <c r="C175" s="87" t="s">
        <v>235</v>
      </c>
      <c r="D175" s="67" t="s">
        <v>250</v>
      </c>
      <c r="E175" s="60">
        <v>25</v>
      </c>
      <c r="F175" s="60">
        <f t="shared" si="14"/>
        <v>125</v>
      </c>
      <c r="G175" s="60">
        <v>2</v>
      </c>
      <c r="H175" s="60">
        <v>9800</v>
      </c>
      <c r="I175" s="83">
        <f t="shared" si="15"/>
        <v>17.640000000000004</v>
      </c>
      <c r="K175" s="97">
        <v>2</v>
      </c>
      <c r="L175" s="156"/>
      <c r="M175" s="61" t="s">
        <v>275</v>
      </c>
    </row>
    <row r="176" spans="1:13" ht="15" hidden="1" customHeight="1">
      <c r="A176" s="69"/>
      <c r="B176" s="69"/>
      <c r="C176" s="88"/>
      <c r="D176" s="69"/>
      <c r="E176" s="69"/>
      <c r="F176" s="69"/>
      <c r="G176" s="69"/>
      <c r="H176" s="82"/>
      <c r="K176" s="92"/>
      <c r="L176" s="157"/>
    </row>
    <row r="177" spans="8:11">
      <c r="H177" s="61">
        <f>SUM(H4:H175)</f>
        <v>237159.01111111094</v>
      </c>
      <c r="I177" s="61">
        <f>SUM(I4:I175)</f>
        <v>173.11450555555555</v>
      </c>
      <c r="J177" s="61">
        <f t="shared" ref="J177:K177" si="16">SUM(J4:J175)</f>
        <v>195.2090111111111</v>
      </c>
      <c r="K177" s="61">
        <f t="shared" si="16"/>
        <v>372.0235166666663</v>
      </c>
    </row>
    <row r="178" spans="8:11">
      <c r="H178" s="60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>
      <selection activeCell="O22" sqref="O22"/>
    </sheetView>
  </sheetViews>
  <sheetFormatPr defaultRowHeight="15"/>
  <sheetData>
    <row r="9" spans="11:17">
      <c r="K9" t="s">
        <v>254</v>
      </c>
    </row>
    <row r="10" spans="11:17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spans="11:17">
      <c r="K11" t="s">
        <v>260</v>
      </c>
    </row>
    <row r="12" spans="11:17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>
      <c r="K13" t="s">
        <v>262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>
      <c r="K14" t="s">
        <v>263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>
      <c r="I18">
        <v>3</v>
      </c>
      <c r="K18" t="s">
        <v>267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>
      <c r="K20" t="s">
        <v>269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>
      <c r="I22">
        <v>23</v>
      </c>
      <c r="K22" t="s">
        <v>271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dcterms:created xsi:type="dcterms:W3CDTF">2020-04-15T08:21:33Z</dcterms:created>
  <dcterms:modified xsi:type="dcterms:W3CDTF">2020-11-30T04:05:21Z</dcterms:modified>
</cp:coreProperties>
</file>