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66925"/>
  <bookViews>
    <workbookView xWindow="65416" yWindow="65416" windowWidth="20730" windowHeight="11160" activeTab="0"/>
  </bookViews>
  <sheets>
    <sheet name="e DPR" sheetId="1" r:id="rId1"/>
    <sheet name="NREGA Data" sheetId="6" r:id="rId2"/>
  </sheets>
  <definedNames>
    <definedName name="_xlnm._FilterDatabase" localSheetId="0" hidden="1">'e DPR'!$A$79:$O$260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<sst xmlns="http://schemas.openxmlformats.org/spreadsheetml/2006/main" count="515" uniqueCount="264">
  <si>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</si>
  <si>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</si>
  <si>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</si>
  <si>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</si>
  <si>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</si>
  <si>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</si>
  <si>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</si>
  <si>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</si>
  <si>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</si>
  <si>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</si>
  <si>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</si>
  <si>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</si>
  <si>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</si>
  <si>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</si>
  <si>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</si>
  <si>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</si>
  <si>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</si>
  <si>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</si>
  <si>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</si>
  <si>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</si>
  <si>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</si>
  <si>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</si>
  <si>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</si>
  <si>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</si>
  <si>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</si>
  <si>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</si>
  <si>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</si>
  <si>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</si>
  <si>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</si>
  <si>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</si>
  <si>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</si>
  <si>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</si>
  <si>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</si>
  <si>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</si>
  <si>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</si>
  <si>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</si>
  <si>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</si>
  <si>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</si>
  <si>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</si>
  <si>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</si>
  <si>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</si>
  <si>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</si>
  <si>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</si>
  <si>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</si>
  <si>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</si>
  <si>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</si>
  <si>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</si>
  <si>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</si>
  <si>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</si>
  <si>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</si>
  <si>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</si>
  <si>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</si>
  <si>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</si>
  <si>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</si>
  <si>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</si>
  <si>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</si>
  <si>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</si>
  <si>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</si>
  <si>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</si>
  <si>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</si>
  <si>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</si>
  <si>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</si>
  <si>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</si>
  <si>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</si>
  <si>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</si>
  <si>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</si>
  <si>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</si>
  <si>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</si>
  <si>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</si>
  <si>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</si>
  <si>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</si>
  <si>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</si>
  <si>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</si>
  <si>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</si>
  <si>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</si>
  <si>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</si>
  <si>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</si>
  <si>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</si>
  <si>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</si>
  <si>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</si>
  <si>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</si>
  <si>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</si>
  <si>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</si>
  <si>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</si>
  <si>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</si>
  <si>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</si>
  <si>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</si>
  <si>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</si>
  <si>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</si>
  <si>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</si>
  <si>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</si>
  <si>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</si>
  <si>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</si>
  <si>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</si>
  <si>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</si>
  <si>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</si>
  <si>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</si>
  <si>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</si>
  <si>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</si>
  <si>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</si>
  <si>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</si>
  <si>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</si>
  <si>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</si>
  <si>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</si>
  <si>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</si>
  <si>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</si>
  <si>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</si>
  <si>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</si>
  <si>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</si>
  <si>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</si>
  <si>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</si>
  <si>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</si>
  <si>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</si>
  <si>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</si>
  <si>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</si>
  <si>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</si>
  <si>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</si>
  <si>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</si>
  <si>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</si>
  <si>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Sandy Loam </t>
  </si>
  <si>
    <t>3-16%</t>
  </si>
  <si>
    <t>NA</t>
  </si>
  <si>
    <t xml:space="preserve">Water Resourse Planned  ( Ha M) </t>
  </si>
  <si>
    <t xml:space="preserve">% of Water requirment fulfilled though MWS </t>
  </si>
  <si>
    <t xml:space="preserve">Considering 50%  Water  requirement will be met by Rainfall </t>
  </si>
  <si>
    <t>Koriya</t>
  </si>
  <si>
    <t>Manendrgarh</t>
  </si>
  <si>
    <t xml:space="preserve">Name of the Beneficiary </t>
  </si>
  <si>
    <t xml:space="preserve">Estimated labour cost </t>
  </si>
  <si>
    <t xml:space="preserve">Lat. </t>
  </si>
  <si>
    <t xml:space="preserve"> Long.</t>
  </si>
  <si>
    <t>Length (m)</t>
  </si>
  <si>
    <t>Width  (m)</t>
  </si>
  <si>
    <t>Depth (m)</t>
  </si>
  <si>
    <t>Lakh Rs.</t>
  </si>
  <si>
    <t>days</t>
  </si>
  <si>
    <t>in Ha</t>
  </si>
  <si>
    <t>in decimal</t>
  </si>
  <si>
    <t>डबरी</t>
  </si>
  <si>
    <t>कुंआ</t>
  </si>
  <si>
    <t>मेडबँधान</t>
  </si>
  <si>
    <t>मुर्गी शेड</t>
  </si>
  <si>
    <t>बकरी शेड</t>
  </si>
  <si>
    <t>पशु शेड</t>
  </si>
  <si>
    <t>Common Works:</t>
  </si>
  <si>
    <t>Flows till Feb.</t>
  </si>
  <si>
    <t>e DPR of Kelua GP, Block  Manendragarh , Dist Koriya Chhattisgarh</t>
  </si>
  <si>
    <t>Kelua</t>
  </si>
  <si>
    <t>2A5I5q3</t>
  </si>
  <si>
    <t xml:space="preserve">नर्वदा प्रसाद /सोनसाय </t>
  </si>
  <si>
    <t xml:space="preserve">तारामती /हरपाल </t>
  </si>
  <si>
    <t xml:space="preserve">गंगाराम /सवना </t>
  </si>
  <si>
    <t>सुखलाल /गोडीन</t>
  </si>
  <si>
    <t xml:space="preserve">सोमारू /मोहन </t>
  </si>
  <si>
    <t xml:space="preserve">मोहरसाय /हीरालाल </t>
  </si>
  <si>
    <t xml:space="preserve">रजमतिया /हीरालाल </t>
  </si>
  <si>
    <t xml:space="preserve">नर्मदाप्रसाद/सोनसाय </t>
  </si>
  <si>
    <t>पार्वती / अग्स्तुस</t>
  </si>
  <si>
    <t>मंगल / सरसूली</t>
  </si>
  <si>
    <t>मंगल/ सुरसूली</t>
  </si>
  <si>
    <t>जनससाय/ बैसाखू</t>
  </si>
  <si>
    <t>समारू/मोहन</t>
  </si>
  <si>
    <t>जनसाय/ बैशाखु</t>
  </si>
  <si>
    <t>शोमारू/ मोहन</t>
  </si>
  <si>
    <t xml:space="preserve">डबरी </t>
  </si>
  <si>
    <t xml:space="preserve">तालाब गहरीकरण </t>
  </si>
  <si>
    <t xml:space="preserve">शासकीयभूमि </t>
  </si>
  <si>
    <t>30*40</t>
  </si>
  <si>
    <t xml:space="preserve">गली प्लग </t>
  </si>
  <si>
    <t xml:space="preserve">बोल्डर चेक </t>
  </si>
  <si>
    <t xml:space="preserve">C C T </t>
  </si>
  <si>
    <t xml:space="preserve">गेबियन </t>
  </si>
  <si>
    <t>State : CHHATTISGARH District : KOREA Block : MANENDRAGARH Panchayat : KELUA</t>
  </si>
  <si>
    <t>As on 17-02-2021</t>
  </si>
  <si>
    <t>Kelua, Kharla, Amadamak, Murddhawa,Shrirampur, Burwadand</t>
  </si>
  <si>
    <t xml:space="preserve">Bandhwa Nala </t>
  </si>
  <si>
    <t>Chiddi Behra Nala</t>
  </si>
  <si>
    <t>1000m</t>
  </si>
  <si>
    <t>2000m</t>
  </si>
  <si>
    <t>Flows till Dec.</t>
  </si>
  <si>
    <t>Chunha Nala</t>
  </si>
  <si>
    <t>Perennial</t>
  </si>
  <si>
    <t>उदय कुर्रे /जयराम</t>
  </si>
  <si>
    <t>गुरुप्रसाद / रूपसाय</t>
  </si>
  <si>
    <t>ईश्वर /जगसेन</t>
  </si>
  <si>
    <t>भीमसेन /देवनिस</t>
  </si>
  <si>
    <t>प्रेमलाल /देवनिस</t>
  </si>
  <si>
    <t>भुवाले /भोटी</t>
  </si>
  <si>
    <t>अभिलाश /गोसे</t>
  </si>
  <si>
    <t>रघुवीर /नन्दलाल</t>
  </si>
  <si>
    <t>सामरिया /गंजहा</t>
  </si>
  <si>
    <t>समारू /घसलू</t>
  </si>
  <si>
    <t>गणेश राम/ लखन</t>
  </si>
  <si>
    <t>मोहन /तुसूराम</t>
  </si>
  <si>
    <t>रामकुमार /शिवनाथ</t>
  </si>
  <si>
    <t>विरजनिया /रफेल</t>
  </si>
  <si>
    <t>जीवन / सुखराम</t>
  </si>
  <si>
    <t>फूलकुंवर /शंकर</t>
  </si>
  <si>
    <t>शंकर /ददुवा</t>
  </si>
  <si>
    <t>जवाहिर /अमान सिंह</t>
  </si>
  <si>
    <t>दयाकिशोर /भीमसेन</t>
  </si>
  <si>
    <t>शिवचरण /शुकुल साय</t>
  </si>
  <si>
    <t>कशीराम /अगरसाय</t>
  </si>
  <si>
    <t>कौशिल्या /नन्दसाय</t>
  </si>
  <si>
    <t>शुक्रवजार /बुद्धू</t>
  </si>
  <si>
    <t>ईश्वर /जगन</t>
  </si>
  <si>
    <t>तेरसिया / हरिलाल</t>
  </si>
  <si>
    <t>संतलाल /वीरसाय</t>
  </si>
  <si>
    <t>ललन /अगरसाय</t>
  </si>
  <si>
    <t>भोला /गुरुप्रसाद</t>
  </si>
  <si>
    <t>बिक्रम सिंह /सुखलाल</t>
  </si>
  <si>
    <t>सीता /फूलसाय</t>
  </si>
  <si>
    <t>नानदास /बानू</t>
  </si>
  <si>
    <t>परण सिंह / नानदास</t>
  </si>
  <si>
    <t>सुदामा / हरीलाल</t>
  </si>
  <si>
    <t>छोटेलाल /बुद्धू</t>
  </si>
  <si>
    <t>लल्लूलाल /बुद्धू</t>
  </si>
  <si>
    <t>पुष्पा /बुद्धू</t>
  </si>
  <si>
    <t>मेडबंधान</t>
  </si>
  <si>
    <t>Kharla</t>
  </si>
  <si>
    <t>मोतीलाल /जयकरण</t>
  </si>
  <si>
    <t>बाबुलाल /रामचंदी</t>
  </si>
  <si>
    <t>जयराम /बाबादीन</t>
  </si>
  <si>
    <t>समयलाल /दददी</t>
  </si>
  <si>
    <t>वीरसिंह /अमरसाय</t>
  </si>
  <si>
    <t>अमीर सिंह /अमरसाय</t>
  </si>
  <si>
    <t>बैशाखू / रमचंदी</t>
  </si>
  <si>
    <t>नन्दलाल /धनीराम</t>
  </si>
  <si>
    <t>करणसिंह /लिखारी</t>
  </si>
  <si>
    <t>जलप्रसाद /जयकरण</t>
  </si>
  <si>
    <t>Shrirampur</t>
  </si>
  <si>
    <t>चन्द्रावती/मोतीलाल</t>
  </si>
  <si>
    <t>लल्ला सिंह/रामप्यारे</t>
  </si>
  <si>
    <t>भूरेलाल/नानसाय</t>
  </si>
  <si>
    <t>रामलाल/इंद्रा</t>
  </si>
  <si>
    <t>हुबलाल/ दुखिलाल</t>
  </si>
  <si>
    <t>तिलकधारी/ हरिलाल</t>
  </si>
  <si>
    <t>रामसुंदर/श्यामसुंदर</t>
  </si>
  <si>
    <t>Amadamak</t>
  </si>
  <si>
    <t>Murddhawa</t>
  </si>
  <si>
    <t>सीता राम / तनगू</t>
  </si>
  <si>
    <t>बुधुराम/तनगू</t>
  </si>
  <si>
    <t>34 Nos</t>
  </si>
  <si>
    <t>7.41 Ha-m</t>
  </si>
  <si>
    <t>13 Nos</t>
  </si>
  <si>
    <t>Kharla Dhara</t>
  </si>
  <si>
    <t>Burwadand</t>
  </si>
  <si>
    <t>दिनदयाल /रामपाल</t>
  </si>
  <si>
    <t>दीनदयाल /रामपाल</t>
  </si>
  <si>
    <t>सन्तलाल /रामपत</t>
  </si>
  <si>
    <t>खिरोधन/रामदुलारे</t>
  </si>
  <si>
    <t>मोहन /रामदुलारे</t>
  </si>
  <si>
    <t>मेड बन्धान</t>
  </si>
  <si>
    <t>शासकीय</t>
  </si>
  <si>
    <t>गेवियन</t>
  </si>
  <si>
    <t>बोल्डर चेक</t>
  </si>
  <si>
    <t>तलाब</t>
  </si>
  <si>
    <t>30 X 40</t>
  </si>
  <si>
    <t>तालाब</t>
  </si>
  <si>
    <t>4 (44 Nos.)</t>
  </si>
  <si>
    <t>3(33 Nos.)</t>
  </si>
  <si>
    <t>Total</t>
  </si>
  <si>
    <t>48 HH</t>
  </si>
  <si>
    <t>3000m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</si>
</sst>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2"/>
      <color rgb="FF000000"/>
      <name val="Verdana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3" borderId="0" xfId="0" applyFont="1" applyFill="1"/>
    <xf numFmtId="0" fontId="6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right" vertical="center" wrapText="1"/>
    </xf>
    <xf numFmtId="0" fontId="14" fillId="5" borderId="4" xfId="0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/>
    </xf>
    <xf numFmtId="2" fontId="4" fillId="2" borderId="1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4" xfId="0" applyFont="1" applyFill="1" applyBorder="1"/>
    <xf numFmtId="0" fontId="4" fillId="2" borderId="15" xfId="0" applyFont="1" applyFill="1" applyBorder="1"/>
    <xf numFmtId="0" fontId="6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6" fillId="2" borderId="9" xfId="0" applyFont="1" applyFill="1" applyBorder="1"/>
    <xf numFmtId="0" fontId="4" fillId="2" borderId="19" xfId="0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9" fontId="4" fillId="2" borderId="0" xfId="0" applyNumberFormat="1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/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center"/>
    </xf>
    <xf numFmtId="1" fontId="4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left" vertical="center" wrapText="1"/>
    </xf>
    <xf numFmtId="164" fontId="22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 quotePrefix="1">
      <alignment horizontal="left" vertical="center"/>
    </xf>
    <xf numFmtId="9" fontId="4" fillId="2" borderId="1" xfId="15" applyFont="1" applyFill="1" applyBorder="1" applyAlignment="1">
      <alignment horizontal="left" vertical="top" wrapText="1"/>
    </xf>
    <xf numFmtId="1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right" vertical="center" wrapText="1"/>
    </xf>
    <xf numFmtId="0" fontId="14" fillId="5" borderId="33" xfId="0" applyFont="1" applyFill="1" applyBorder="1" applyAlignment="1">
      <alignment horizontal="right" vertical="center" wrapText="1"/>
    </xf>
    <xf numFmtId="0" fontId="14" fillId="5" borderId="34" xfId="0" applyFont="1" applyFill="1" applyBorder="1" applyAlignment="1">
      <alignment horizontal="right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6" fillId="2" borderId="35" xfId="0" applyFont="1" applyFill="1" applyBorder="1"/>
    <xf numFmtId="0" fontId="6" fillId="2" borderId="3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18" fillId="2" borderId="40" xfId="0" applyFont="1" applyFill="1" applyBorder="1" applyAlignment="1">
      <alignment horizontal="left" vertical="top" wrapText="1"/>
    </xf>
    <xf numFmtId="0" fontId="18" fillId="2" borderId="41" xfId="0" applyFont="1" applyFill="1" applyBorder="1" applyAlignment="1">
      <alignment horizontal="left" vertical="top" wrapText="1"/>
    </xf>
    <xf numFmtId="0" fontId="19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19" fillId="2" borderId="37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37" xfId="0" applyFont="1" applyFill="1" applyBorder="1"/>
    <xf numFmtId="0" fontId="4" fillId="2" borderId="44" xfId="0" applyFont="1" applyFill="1" applyBorder="1"/>
    <xf numFmtId="0" fontId="18" fillId="2" borderId="37" xfId="0" applyFont="1" applyFill="1" applyBorder="1" applyAlignment="1">
      <alignment horizontal="left" vertical="top" wrapText="1"/>
    </xf>
    <xf numFmtId="0" fontId="18" fillId="2" borderId="44" xfId="0" applyFont="1" applyFill="1" applyBorder="1" applyAlignment="1">
      <alignment horizontal="left" vertical="top" wrapText="1"/>
    </xf>
    <xf numFmtId="0" fontId="19" fillId="2" borderId="37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Relationship Id="rId42" Type="http://schemas.openxmlformats.org/officeDocument/2006/relationships/hyperlink" Target="about:blank" TargetMode="External" /><Relationship Id="rId43" Type="http://schemas.openxmlformats.org/officeDocument/2006/relationships/hyperlink" Target="about:blank" TargetMode="External" /><Relationship Id="rId44" Type="http://schemas.openxmlformats.org/officeDocument/2006/relationships/hyperlink" Target="about:blank" TargetMode="External" /><Relationship Id="rId45" Type="http://schemas.openxmlformats.org/officeDocument/2006/relationships/hyperlink" Target="about:blank" TargetMode="External" /><Relationship Id="rId46" Type="http://schemas.openxmlformats.org/officeDocument/2006/relationships/hyperlink" Target="about:blank" TargetMode="External" /><Relationship Id="rId47" Type="http://schemas.openxmlformats.org/officeDocument/2006/relationships/hyperlink" Target="about:blank" TargetMode="External" /><Relationship Id="rId48" Type="http://schemas.openxmlformats.org/officeDocument/2006/relationships/hyperlink" Target="about:blank" TargetMode="External" /><Relationship Id="rId49" Type="http://schemas.openxmlformats.org/officeDocument/2006/relationships/hyperlink" Target="about:blank" TargetMode="External" /><Relationship Id="rId50" Type="http://schemas.openxmlformats.org/officeDocument/2006/relationships/hyperlink" Target="about:blank" TargetMode="External" /><Relationship Id="rId51" Type="http://schemas.openxmlformats.org/officeDocument/2006/relationships/hyperlink" Target="about:blank" TargetMode="External" /><Relationship Id="rId52" Type="http://schemas.openxmlformats.org/officeDocument/2006/relationships/hyperlink" Target="about:blank" TargetMode="External" /><Relationship Id="rId53" Type="http://schemas.openxmlformats.org/officeDocument/2006/relationships/hyperlink" Target="about:blank" TargetMode="External" /><Relationship Id="rId54" Type="http://schemas.openxmlformats.org/officeDocument/2006/relationships/hyperlink" Target="about:blank" TargetMode="External" /><Relationship Id="rId55" Type="http://schemas.openxmlformats.org/officeDocument/2006/relationships/hyperlink" Target="about:blank" TargetMode="External" /><Relationship Id="rId56" Type="http://schemas.openxmlformats.org/officeDocument/2006/relationships/hyperlink" Target="about:blank" TargetMode="External" /><Relationship Id="rId57" Type="http://schemas.openxmlformats.org/officeDocument/2006/relationships/hyperlink" Target="about:blank" TargetMode="External" /><Relationship Id="rId58" Type="http://schemas.openxmlformats.org/officeDocument/2006/relationships/hyperlink" Target="about:blank" TargetMode="External" /><Relationship Id="rId59" Type="http://schemas.openxmlformats.org/officeDocument/2006/relationships/hyperlink" Target="about:blank" TargetMode="External" /><Relationship Id="rId60" Type="http://schemas.openxmlformats.org/officeDocument/2006/relationships/hyperlink" Target="about:blank" TargetMode="External" /><Relationship Id="rId61" Type="http://schemas.openxmlformats.org/officeDocument/2006/relationships/hyperlink" Target="about:blank" TargetMode="External" /><Relationship Id="rId62" Type="http://schemas.openxmlformats.org/officeDocument/2006/relationships/hyperlink" Target="about:blank" TargetMode="External" /><Relationship Id="rId63" Type="http://schemas.openxmlformats.org/officeDocument/2006/relationships/hyperlink" Target="about:blank" TargetMode="External" /><Relationship Id="rId64" Type="http://schemas.openxmlformats.org/officeDocument/2006/relationships/hyperlink" Target="about:blank" TargetMode="External" /><Relationship Id="rId65" Type="http://schemas.openxmlformats.org/officeDocument/2006/relationships/hyperlink" Target="about:blank" TargetMode="External" /><Relationship Id="rId66" Type="http://schemas.openxmlformats.org/officeDocument/2006/relationships/hyperlink" Target="about:blank" TargetMode="External" /><Relationship Id="rId67" Type="http://schemas.openxmlformats.org/officeDocument/2006/relationships/hyperlink" Target="about:blank" TargetMode="External" /><Relationship Id="rId68" Type="http://schemas.openxmlformats.org/officeDocument/2006/relationships/hyperlink" Target="about:blank" TargetMode="External" /><Relationship Id="rId69" Type="http://schemas.openxmlformats.org/officeDocument/2006/relationships/hyperlink" Target="about:blank" TargetMode="External" /><Relationship Id="rId70" Type="http://schemas.openxmlformats.org/officeDocument/2006/relationships/hyperlink" Target="about:blank" TargetMode="External" /><Relationship Id="rId71" Type="http://schemas.openxmlformats.org/officeDocument/2006/relationships/hyperlink" Target="about:blank" TargetMode="External" /><Relationship Id="rId72" Type="http://schemas.openxmlformats.org/officeDocument/2006/relationships/hyperlink" Target="about:blank" TargetMode="External" /><Relationship Id="rId73" Type="http://schemas.openxmlformats.org/officeDocument/2006/relationships/hyperlink" Target="about:blank" TargetMode="External" /><Relationship Id="rId74" Type="http://schemas.openxmlformats.org/officeDocument/2006/relationships/hyperlink" Target="about:blank" TargetMode="External" /><Relationship Id="rId75" Type="http://schemas.openxmlformats.org/officeDocument/2006/relationships/hyperlink" Target="about:blank" TargetMode="External" /><Relationship Id="rId76" Type="http://schemas.openxmlformats.org/officeDocument/2006/relationships/hyperlink" Target="about:blank" TargetMode="External" /><Relationship Id="rId77" Type="http://schemas.openxmlformats.org/officeDocument/2006/relationships/hyperlink" Target="about:blank" TargetMode="External" /><Relationship Id="rId78" Type="http://schemas.openxmlformats.org/officeDocument/2006/relationships/hyperlink" Target="about:blank" TargetMode="External" /><Relationship Id="rId79" Type="http://schemas.openxmlformats.org/officeDocument/2006/relationships/hyperlink" Target="about:blank" TargetMode="External" /><Relationship Id="rId80" Type="http://schemas.openxmlformats.org/officeDocument/2006/relationships/hyperlink" Target="about:blank" TargetMode="External" /><Relationship Id="rId81" Type="http://schemas.openxmlformats.org/officeDocument/2006/relationships/hyperlink" Target="about:blank" TargetMode="External" /><Relationship Id="rId82" Type="http://schemas.openxmlformats.org/officeDocument/2006/relationships/hyperlink" Target="about:blank" TargetMode="External" /><Relationship Id="rId83" Type="http://schemas.openxmlformats.org/officeDocument/2006/relationships/hyperlink" Target="about:blank" TargetMode="External" /><Relationship Id="rId84" Type="http://schemas.openxmlformats.org/officeDocument/2006/relationships/hyperlink" Target="about:blank" TargetMode="External" /><Relationship Id="rId85" Type="http://schemas.openxmlformats.org/officeDocument/2006/relationships/hyperlink" Target="about:blank" TargetMode="External" /><Relationship Id="rId86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7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8" Type="http://schemas.openxmlformats.org/officeDocument/2006/relationships/hyperlink" Target="http://mnregaweb4.nic.in/netnrega/rptCounter.aspx?Colname=SC%20persondays%20%25%20as%20of%20total%20persondays&amp;Cfin_year=2020-2021&amp;Vc=11.54&amp;1pfin_year=2019-2020&amp;V1=10.97&amp;2pfin_year=2018-2019&amp;V2=10.66&amp;3pfin_year=2017-2018&amp;V3=9.11&amp;4pfin_year=2016-2017&amp;V4=11.4" TargetMode="External" /><Relationship Id="rId89" Type="http://schemas.openxmlformats.org/officeDocument/2006/relationships/hyperlink" Target="http://mnregaweb4.nic.in/netnrega/rptCounter.aspx?Colname=SC%20persondays%20%25%20as%20of%20total%20persondays&amp;Cfin_year=2020-2021&amp;Vc=11.54&amp;1pfin_year=2019-2020&amp;V1=10.97&amp;2pfin_year=2018-2019&amp;V2=10.66&amp;3pfin_year=2017-2018&amp;V3=9.11&amp;4pfin_year=2016-2017&amp;V4=11.4" TargetMode="External" /><Relationship Id="rId90" Type="http://schemas.openxmlformats.org/officeDocument/2006/relationships/hyperlink" Target="http://mnregaweb4.nic.in/netnrega/rptCounter.aspx?Colname=ST%20persondays%20%25%20as%20of%20total%20persondays&amp;Cfin_year=2020-2021&amp;Vc=42.21&amp;1pfin_year=2019-2020&amp;V1=41.36&amp;2pfin_year=2018-2019&amp;V2=43.94&amp;3pfin_year=2017-2018&amp;V3=47.89&amp;4pfin_year=2016-2017&amp;V4=41.66" TargetMode="External" /><Relationship Id="rId91" Type="http://schemas.openxmlformats.org/officeDocument/2006/relationships/hyperlink" Target="http://mnregaweb4.nic.in/netnrega/rptCounter.aspx?Colname=ST%20persondays%20%25%20as%20of%20total%20persondays&amp;Cfin_year=2020-2021&amp;Vc=42.21&amp;1pfin_year=2019-2020&amp;V1=41.36&amp;2pfin_year=2018-2019&amp;V2=43.94&amp;3pfin_year=2017-2018&amp;V3=47.89&amp;4pfin_year=2016-2017&amp;V4=41.66" TargetMode="External" /><Relationship Id="rId92" Type="http://schemas.openxmlformats.org/officeDocument/2006/relationships/hyperlink" Target="http://mnregaweb4.nic.in/netnrega/rptCounter.aspx?Colname=Women%20Persondays%20out%20of%20Total%20(%25)%20&amp;Cfin_year=2020-2021&amp;Vc=47.22&amp;1pfin_year=2019-2020&amp;V1=50.15&amp;2pfin_year=2018-2019&amp;V2=47.11&amp;3pfin_year=2017-2018&amp;V3=47&amp;4pfin_year=2016-2017&amp;V4=48.01" TargetMode="External" /><Relationship Id="rId93" Type="http://schemas.openxmlformats.org/officeDocument/2006/relationships/hyperlink" Target="http://mnregaweb4.nic.in/netnrega/rptCounter.aspx?Colname=Women%20Persondays%20out%20of%20Total%20(%25)%20&amp;Cfin_year=2020-2021&amp;Vc=47.22&amp;1pfin_year=2019-2020&amp;V1=50.15&amp;2pfin_year=2018-2019&amp;V2=47.11&amp;3pfin_year=2017-2018&amp;V3=47&amp;4pfin_year=2016-2017&amp;V4=48.01" TargetMode="External" /><Relationship Id="rId94" Type="http://schemas.openxmlformats.org/officeDocument/2006/relationships/hyperlink" Target="http://mnregaweb4.nic.in/netnrega/rptCounter.aspx?Colname=Average%20days%20of%20employment%20provided%20per%20Household%20&amp;Cfin_year=2020-2021&amp;Vc=49.64&amp;1pfin_year=2019-2020&amp;V1=83.69&amp;2pfin_year=2018-2019&amp;V2=67.96&amp;3pfin_year=2017-2018&amp;V3=69.6&amp;4pfin_year=2016-2017&amp;V4=43.53" TargetMode="External" /><Relationship Id="rId95" Type="http://schemas.openxmlformats.org/officeDocument/2006/relationships/hyperlink" Target="http://mnregaweb4.nic.in/netnrega/rptCounter.aspx?Colname=Average%20days%20of%20employment%20provided%20per%20Household%20&amp;Cfin_year=2020-2021&amp;Vc=49.64&amp;1pfin_year=2019-2020&amp;V1=83.69&amp;2pfin_year=2018-2019&amp;V2=67.96&amp;3pfin_year=2017-2018&amp;V3=69.6&amp;4pfin_year=2016-2017&amp;V4=43.53" TargetMode="External" /><Relationship Id="rId96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6.98" TargetMode="External" /><Relationship Id="rId97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6.98" TargetMode="External" /><Relationship Id="rId98" Type="http://schemas.openxmlformats.org/officeDocument/2006/relationships/hyperlink" Target="http://mnregaweb4.nic.in/netnrega/rptCounter.aspx?Colname=Total%20No%20of%20HHs%20completed%20100%20Days%20of%20Wage%20Employment&amp;Cfin_year=2020-2021&amp;Vc=31&amp;1pfin_year=2019-2020&amp;V1=154&amp;2pfin_year=2018-2019&amp;V2=82&amp;3pfin_year=2017-2018&amp;V3=91&amp;4pfin_year=2016-2017&amp;V4=23" TargetMode="External" /><Relationship Id="rId99" Type="http://schemas.openxmlformats.org/officeDocument/2006/relationships/hyperlink" Target="http://mnregaweb4.nic.in/netnrega/rptCounter.aspx?Colname=Total%20No%20of%20HHs%20completed%20100%20Days%20of%20Wage%20Employment&amp;Cfin_year=2020-2021&amp;Vc=31&amp;1pfin_year=2019-2020&amp;V1=154&amp;2pfin_year=2018-2019&amp;V2=82&amp;3pfin_year=2017-2018&amp;V3=91&amp;4pfin_year=2016-2017&amp;V4=23" TargetMode="External" /><Relationship Id="rId100" Type="http://schemas.openxmlformats.org/officeDocument/2006/relationships/hyperlink" Target="http://mnregaweb4.nic.in/netnrega/rptCounter.aspx?Colname=Differently%20abled%20persons%20worked&amp;Cfin_year=2020-2021&amp;Vc=16&amp;1pfin_year=2019-2020&amp;V1=18&amp;2pfin_year=2018-2019&amp;V2=14&amp;3pfin_year=2017-2018&amp;V3=9&amp;4pfin_year=2016-2017&amp;V4=6" TargetMode="External" /><Relationship Id="rId101" Type="http://schemas.openxmlformats.org/officeDocument/2006/relationships/hyperlink" Target="http://mnregaweb4.nic.in/netnrega/rptCounter.aspx?Colname=Differently%20abled%20persons%20worked&amp;Cfin_year=2020-2021&amp;Vc=16&amp;1pfin_year=2019-2020&amp;V1=18&amp;2pfin_year=2018-2019&amp;V2=14&amp;3pfin_year=2017-2018&amp;V3=9&amp;4pfin_year=2016-2017&amp;V4=6" TargetMode="External" /><Relationship Id="rId102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3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4" Type="http://schemas.openxmlformats.org/officeDocument/2006/relationships/hyperlink" Target="http://mnregaweb4.nic.in/netnrega/rptCounter.aspx?Colname=Number%20of%20Completed%20Works&amp;Cfin_year=2020-2021&amp;Vc=38&amp;1pfin_year=2019-2020&amp;V1=53&amp;2pfin_year=2018-2019&amp;V2=37&amp;3pfin_year=2017-2018&amp;V3=8&amp;4pfin_year=2016-2017&amp;V4=60" TargetMode="External" /><Relationship Id="rId105" Type="http://schemas.openxmlformats.org/officeDocument/2006/relationships/hyperlink" Target="http://mnregaweb4.nic.in/netnrega/rptCounter.aspx?Colname=Number%20of%20Completed%20Works&amp;Cfin_year=2020-2021&amp;Vc=38&amp;1pfin_year=2019-2020&amp;V1=53&amp;2pfin_year=2018-2019&amp;V2=37&amp;3pfin_year=2017-2018&amp;V3=8&amp;4pfin_year=2016-2017&amp;V4=60" TargetMode="External" /><Relationship Id="rId106" Type="http://schemas.openxmlformats.org/officeDocument/2006/relationships/hyperlink" Target="http://mnregaweb4.nic.in/netnrega/rptCounter.aspx?Colname=%25%20of%20NRM%20Expenditure(Public%20+%20Individual)&amp;Cfin_year=2020-2021&amp;Vc=81.14&amp;1pfin_year=2019-2020&amp;V1=86.36&amp;2pfin_year=2018-2019&amp;V2=74.43&amp;3pfin_year=2017-2018&amp;V3=80.51&amp;4pfin_year=2016-2017&amp;V4=28.47" TargetMode="External" /><Relationship Id="rId107" Type="http://schemas.openxmlformats.org/officeDocument/2006/relationships/hyperlink" Target="http://mnregaweb4.nic.in/netnrega/rptCounter.aspx?Colname=%25%20of%20NRM%20Expenditure(Public%20+%20Individual)&amp;Cfin_year=2020-2021&amp;Vc=81.14&amp;1pfin_year=2019-2020&amp;V1=86.36&amp;2pfin_year=2018-2019&amp;V2=74.43&amp;3pfin_year=2017-2018&amp;V3=80.51&amp;4pfin_year=2016-2017&amp;V4=28.47" TargetMode="External" /><Relationship Id="rId108" Type="http://schemas.openxmlformats.org/officeDocument/2006/relationships/hyperlink" Target="http://mnregaweb4.nic.in/netnrega/rptCounter.aspx?Colname=%25%20of%20Category%20B%20Works&amp;Cfin_year=2020-2021&amp;Vc=80.56&amp;1pfin_year=2019-2020&amp;V1=83.33&amp;2pfin_year=2018-2019&amp;V2=71.96&amp;3pfin_year=2017-2018&amp;V3=54.39&amp;4pfin_year=2016-2017&amp;V4=51.81" TargetMode="External" /><Relationship Id="rId109" Type="http://schemas.openxmlformats.org/officeDocument/2006/relationships/hyperlink" Target="http://mnregaweb4.nic.in/netnrega/rptCounter.aspx?Colname=%25%20of%20Category%20B%20Works&amp;Cfin_year=2020-2021&amp;Vc=80.56&amp;1pfin_year=2019-2020&amp;V1=83.33&amp;2pfin_year=2018-2019&amp;V2=71.96&amp;3pfin_year=2017-2018&amp;V3=54.39&amp;4pfin_year=2016-2017&amp;V4=51.81" TargetMode="External" /><Relationship Id="rId110" Type="http://schemas.openxmlformats.org/officeDocument/2006/relationships/hyperlink" Target="http://mnregaweb4.nic.in/netnrega/rptCounter.aspx?Colname=Total%20Exp(Rs.%20in%20Lakhs.)&amp;Cfin_year=2020-2021&amp;Vc=51.93&amp;1pfin_year=2019-2020&amp;V1=65.17&amp;2pfin_year=2018-2019&amp;V2=41.06&amp;3pfin_year=2017-2018&amp;V3=43.51&amp;4pfin_year=2016-2017&amp;V4=30.1" TargetMode="External" /><Relationship Id="rId111" Type="http://schemas.openxmlformats.org/officeDocument/2006/relationships/hyperlink" Target="http://mnregaweb4.nic.in/netnrega/rptCounter.aspx?Colname=Total%20Exp(Rs.%20in%20Lakhs.)&amp;Cfin_year=2020-2021&amp;Vc=51.93&amp;1pfin_year=2019-2020&amp;V1=65.17&amp;2pfin_year=2018-2019&amp;V2=41.06&amp;3pfin_year=2017-2018&amp;V3=43.51&amp;4pfin_year=2016-2017&amp;V4=30.1" TargetMode="External" /><Relationship Id="rId112" Type="http://schemas.openxmlformats.org/officeDocument/2006/relationships/hyperlink" Target="http://mnregaweb4.nic.in/netnrega/rptCounter.aspx?Colname=Wages(Rs.%20In%20Lakhs)&amp;Cfin_year=2020-2021&amp;Vc=34.7&amp;1pfin_year=2019-2020&amp;V1=52.52&amp;2pfin_year=2018-2019&amp;V2=37.93&amp;3pfin_year=2017-2018&amp;V3=27.01&amp;4pfin_year=2016-2017&amp;V4=23.88" TargetMode="External" /><Relationship Id="rId113" Type="http://schemas.openxmlformats.org/officeDocument/2006/relationships/hyperlink" Target="http://mnregaweb4.nic.in/netnrega/rptCounter.aspx?Colname=Wages(Rs.%20In%20Lakhs)&amp;Cfin_year=2020-2021&amp;Vc=34.7&amp;1pfin_year=2019-2020&amp;V1=52.52&amp;2pfin_year=2018-2019&amp;V2=37.93&amp;3pfin_year=2017-2018&amp;V3=27.01&amp;4pfin_year=2016-2017&amp;V4=23.88" TargetMode="External" /><Relationship Id="rId114" Type="http://schemas.openxmlformats.org/officeDocument/2006/relationships/hyperlink" Target="http://mnregaweb4.nic.in/netnrega/rptCounter.aspx?Colname=Material%20and%20skilled%20Wages(Rs.%20In%20Lakhs)&amp;Cfin_year=2020-2021&amp;Vc=17.23&amp;1pfin_year=2019-2020&amp;V1=12.65&amp;2pfin_year=2018-2019&amp;V2=3.13&amp;3pfin_year=2017-2018&amp;V3=16.5&amp;4pfin_year=2016-2017&amp;V4=6.22" TargetMode="External" /><Relationship Id="rId115" Type="http://schemas.openxmlformats.org/officeDocument/2006/relationships/hyperlink" Target="http://mnregaweb4.nic.in/netnrega/rptCounter.aspx?Colname=Material%20and%20skilled%20Wages(Rs.%20In%20Lakhs)&amp;Cfin_year=2020-2021&amp;Vc=17.23&amp;1pfin_year=2019-2020&amp;V1=12.65&amp;2pfin_year=2018-2019&amp;V2=3.13&amp;3pfin_year=2017-2018&amp;V3=16.5&amp;4pfin_year=2016-2017&amp;V4=6.22" TargetMode="External" /><Relationship Id="rId116" Type="http://schemas.openxmlformats.org/officeDocument/2006/relationships/hyperlink" Target="http://mnregaweb4.nic.in/netnrega/rptCounter.aspx?Colname=Material(%25)&amp;Cfin_year=2020-2021&amp;Vc=33.19&amp;1pfin_year=2019-2020&amp;V1=19.42&amp;2pfin_year=2018-2019&amp;V2=7.63&amp;3pfin_year=2017-2018&amp;V3=37.93&amp;4pfin_year=2016-2017&amp;V4=20.66" TargetMode="External" /><Relationship Id="rId117" Type="http://schemas.openxmlformats.org/officeDocument/2006/relationships/hyperlink" Target="http://mnregaweb4.nic.in/netnrega/rptCounter.aspx?Colname=Material(%25)&amp;Cfin_year=2020-2021&amp;Vc=33.19&amp;1pfin_year=2019-2020&amp;V1=19.42&amp;2pfin_year=2018-2019&amp;V2=7.63&amp;3pfin_year=2017-2018&amp;V3=37.93&amp;4pfin_year=2016-2017&amp;V4=20.66" TargetMode="External" /><Relationship Id="rId118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19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20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21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22" Type="http://schemas.openxmlformats.org/officeDocument/2006/relationships/hyperlink" Target="http://mnregaweb4.nic.in/netnrega/rptCounter.aspx?Colname=Average%20Cost%20Per%20Day%20Per%20Person(In%20Rs.)&amp;Cfin_year=2020-2021&amp;Vc=242.32&amp;1pfin_year=2019-2020&amp;V1=215.5&amp;2pfin_year=2018-2019&amp;V2=187.09&amp;3pfin_year=2017-2018&amp;V3=242.48&amp;4pfin_year=2016-2017&amp;V4=197.17" TargetMode="External" /><Relationship Id="rId123" Type="http://schemas.openxmlformats.org/officeDocument/2006/relationships/hyperlink" Target="http://mnregaweb4.nic.in/netnrega/rptCounter.aspx?Colname=Average%20Cost%20Per%20Day%20Per%20Person(In%20Rs.)&amp;Cfin_year=2020-2021&amp;Vc=242.32&amp;1pfin_year=2019-2020&amp;V1=215.5&amp;2pfin_year=2018-2019&amp;V2=187.09&amp;3pfin_year=2017-2018&amp;V3=242.48&amp;4pfin_year=2016-2017&amp;V4=197.17" TargetMode="External" /><Relationship Id="rId124" Type="http://schemas.openxmlformats.org/officeDocument/2006/relationships/hyperlink" Target="http://mnregaweb4.nic.in/netnrega/rptCounter.aspx?Colname=%25%20of%20Total%20Expenditure%20through%20EFMS&amp;Cfin_year=2020-2021&amp;Vc=100&amp;1pfin_year=2019-2020&amp;V1=98.7&amp;2pfin_year=2018-2019&amp;V2=99.1&amp;3pfin_year=2017-2018&amp;V3=99.95&amp;4pfin_year=2016-2017&amp;V4=99.9" TargetMode="External" /><Relationship Id="rId125" Type="http://schemas.openxmlformats.org/officeDocument/2006/relationships/hyperlink" Target="http://mnregaweb4.nic.in/netnrega/rptCounter.aspx?Colname=%25%20of%20Total%20Expenditure%20through%20EFMS&amp;Cfin_year=2020-2021&amp;Vc=100&amp;1pfin_year=2019-2020&amp;V1=98.7&amp;2pfin_year=2018-2019&amp;V2=99.1&amp;3pfin_year=2017-2018&amp;V3=99.95&amp;4pfin_year=2016-2017&amp;V4=99.9" TargetMode="External" /><Relationship Id="rId126" Type="http://schemas.openxmlformats.org/officeDocument/2006/relationships/hyperlink" Target="http://mnregaweb4.nic.in/netnrega/rptCounter.aspx?Colname=%25%20payments%20gererated%20within%2015%20days&amp;Cfin_year=2020-2021&amp;Vc=100&amp;1pfin_year=2019-2020&amp;V1=91.51&amp;2pfin_year=2018-2019&amp;V2=95.41&amp;3pfin_year=2017-2018&amp;V3=97.4&amp;4pfin_year=2016-2017&amp;V4=72.72" TargetMode="External" /><Relationship Id="rId127" Type="http://schemas.openxmlformats.org/officeDocument/2006/relationships/hyperlink" Target="http://mnregaweb4.nic.in/netnrega/rptCounter.aspx?Colname=%25%20payments%20gererated%20within%2015%20days&amp;Cfin_year=2020-2021&amp;Vc=100&amp;1pfin_year=2019-2020&amp;V1=91.51&amp;2pfin_year=2018-2019&amp;V2=95.41&amp;3pfin_year=2017-2018&amp;V3=97.4&amp;4pfin_year=2016-2017&amp;V4=72.7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90" name="Picture 89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91" name="Picture 90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92" name="Picture 91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114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93" name="Picture 92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94" name="Picture 93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95" name="Picture 94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048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96" name="Picture 95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581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97" name="Picture 96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98" name="Picture 97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99" name="Picture 98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96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0" name="Picture 99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229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01" name="Picture 100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496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2" name="Picture 101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086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" name="Picture 102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277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" name="Picture 103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544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5" name="Picture 104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734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" name="Picture 105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01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7" name="Picture 106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191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8" name="Picture 107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591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" name="Picture 108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782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10" name="Picture 109">
          <a:hlinkClick r:id="rId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182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3" name="Picture 22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24" name="Picture 23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25" name="Picture 24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114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26" name="Picture 25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27" name="Picture 26">
          <a:hlinkClick r:id="rId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28" name="Picture 27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048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29" name="Picture 28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581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30" name="Picture 29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31" name="Picture 30">
          <a:hlinkClick r:id="rId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32" name="Picture 31">
          <a:hlinkClick r:id="rId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96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33" name="Picture 32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229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34" name="Picture 33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496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35" name="Picture 34">
          <a:hlinkClick r:id="rId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086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36" name="Picture 35">
          <a:hlinkClick r:id="rId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277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37" name="Picture 36">
          <a:hlinkClick r:id="rId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544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38" name="Picture 37">
          <a:hlinkClick r:id="rId7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734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39" name="Picture 38">
          <a:hlinkClick r:id="rId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01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40" name="Picture 39">
          <a:hlinkClick r:id="rId7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191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41" name="Picture 40">
          <a:hlinkClick r:id="rId8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591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42" name="Picture 41">
          <a:hlinkClick r:id="rId8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782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43" name="Picture 42">
          <a:hlinkClick r:id="rId8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182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65" name="Picture 64">
          <a:hlinkClick r:id="rId8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657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66" name="Picture 65">
          <a:hlinkClick r:id="rId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114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7" name="Picture 66">
          <a:hlinkClick r:id="rId9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68" name="Picture 67">
          <a:hlinkClick r:id="rId9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69" name="Picture 68">
          <a:hlinkClick r:id="rId9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048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70" name="Picture 69">
          <a:hlinkClick r:id="rId9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581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171450</xdr:colOff>
      <xdr:row>20</xdr:row>
      <xdr:rowOff>171450</xdr:rowOff>
    </xdr:to>
    <xdr:pic>
      <xdr:nvPicPr>
        <xdr:cNvPr id="71" name="Picture 70">
          <a:hlinkClick r:id="rId9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981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72" name="Picture 71">
          <a:hlinkClick r:id="rId10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915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171450</xdr:colOff>
      <xdr:row>25</xdr:row>
      <xdr:rowOff>171450</xdr:rowOff>
    </xdr:to>
    <xdr:pic>
      <xdr:nvPicPr>
        <xdr:cNvPr id="73" name="Picture 72">
          <a:hlinkClick r:id="rId10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296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74" name="Picture 73">
          <a:hlinkClick r:id="rId1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229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75" name="Picture 74">
          <a:hlinkClick r:id="rId10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496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76" name="Picture 75">
          <a:hlinkClick r:id="rId10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896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77" name="Picture 76">
          <a:hlinkClick r:id="rId1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277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78" name="Picture 77">
          <a:hlinkClick r:id="rId1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544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79" name="Picture 78">
          <a:hlinkClick r:id="rId1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734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80" name="Picture 79">
          <a:hlinkClick r:id="rId1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01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81" name="Picture 80">
          <a:hlinkClick r:id="rId1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191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82" name="Picture 81">
          <a:hlinkClick r:id="rId1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591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83" name="Picture 82">
          <a:hlinkClick r:id="rId1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782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84" name="Picture 83">
          <a:hlinkClick r:id="rId1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182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171450</xdr:colOff>
      <xdr:row>40</xdr:row>
      <xdr:rowOff>171450</xdr:rowOff>
    </xdr:to>
    <xdr:pic>
      <xdr:nvPicPr>
        <xdr:cNvPr id="85" name="Picture 84">
          <a:hlinkClick r:id="rId1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582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O261"/>
  <sheetViews>
    <sheetView tabSelected="1" zoomScale="90" zoomScaleNormal="90" workbookViewId="0" topLeftCell="B1">
      <selection activeCell="E247" sqref="E247"/>
    </sheetView>
  </sheetViews>
  <sheetFormatPr defaultColWidth="9.140625" defaultRowHeight="15"/>
  <cols>
    <col min="1" max="1" width="9.140625" style="1" customWidth="1"/>
    <col min="2" max="2" width="4.28125" style="6" customWidth="1"/>
    <col min="3" max="3" width="13.28125" style="6" customWidth="1"/>
    <col min="4" max="4" width="46.00390625" style="6" customWidth="1"/>
    <col min="5" max="5" width="20.7109375" style="13" customWidth="1"/>
    <col min="6" max="6" width="14.8515625" style="6" customWidth="1"/>
    <col min="7" max="7" width="14.28125" style="6" customWidth="1"/>
    <col min="8" max="8" width="11.140625" style="6" customWidth="1"/>
    <col min="9" max="9" width="12.00390625" style="6" customWidth="1"/>
    <col min="10" max="10" width="10.28125" style="6" customWidth="1"/>
    <col min="11" max="11" width="16.57421875" style="6" bestFit="1" customWidth="1"/>
    <col min="12" max="12" width="9.57421875" style="1" bestFit="1" customWidth="1"/>
    <col min="13" max="13" width="13.140625" style="1" customWidth="1"/>
    <col min="14" max="14" width="12.57421875" style="1" customWidth="1"/>
    <col min="15" max="15" width="9.57421875" style="1" bestFit="1" customWidth="1"/>
    <col min="16" max="16384" width="9.140625" style="1" customWidth="1"/>
  </cols>
  <sheetData>
    <row r="1" spans="2:15" ht="18.75" thickBot="1">
      <c r="B1" s="107" t="s">
        <v>146</v>
      </c>
      <c r="C1" s="108"/>
      <c r="D1" s="108"/>
      <c r="E1" s="108"/>
      <c r="F1" s="108"/>
      <c r="G1" s="108"/>
      <c r="H1" s="108"/>
      <c r="I1" s="108"/>
      <c r="J1" s="108"/>
      <c r="K1" s="108"/>
      <c r="L1" s="71"/>
      <c r="M1" s="71"/>
      <c r="N1" s="71"/>
      <c r="O1" s="72"/>
    </row>
    <row r="2" spans="2:15" ht="15" customHeight="1">
      <c r="B2" s="113"/>
      <c r="C2" s="110"/>
      <c r="D2" s="2"/>
      <c r="E2" s="10"/>
      <c r="F2" s="2"/>
      <c r="G2" s="2"/>
      <c r="H2" s="2"/>
      <c r="I2" s="2"/>
      <c r="J2" s="2"/>
      <c r="K2" s="2"/>
      <c r="L2" s="2"/>
      <c r="M2" s="2"/>
      <c r="N2" s="2"/>
      <c r="O2" s="50"/>
    </row>
    <row r="3" spans="2:15" ht="15.75" customHeight="1" thickBot="1">
      <c r="B3" s="113"/>
      <c r="C3" s="110"/>
      <c r="D3" s="2"/>
      <c r="E3" s="110"/>
      <c r="F3" s="110"/>
      <c r="G3" s="110"/>
      <c r="H3" s="110"/>
      <c r="I3" s="110"/>
      <c r="J3" s="110"/>
      <c r="K3" s="2"/>
      <c r="L3" s="2"/>
      <c r="M3" s="2"/>
      <c r="N3" s="2"/>
      <c r="O3" s="50"/>
    </row>
    <row r="4" spans="2:15" ht="15">
      <c r="B4" s="82" t="s">
        <v>0</v>
      </c>
      <c r="C4" s="7"/>
      <c r="D4" s="7" t="s">
        <v>1</v>
      </c>
      <c r="E4" s="11"/>
      <c r="F4" s="4"/>
      <c r="G4" s="4"/>
      <c r="H4" s="4"/>
      <c r="I4" s="4"/>
      <c r="J4" s="4"/>
      <c r="K4" s="5"/>
      <c r="L4" s="5"/>
      <c r="M4" s="5"/>
      <c r="N4" s="5"/>
      <c r="O4" s="83"/>
    </row>
    <row r="5" spans="2:15" ht="28.5" customHeight="1">
      <c r="B5" s="84"/>
      <c r="C5" s="80"/>
      <c r="D5" s="80" t="s">
        <v>93</v>
      </c>
      <c r="E5" s="114" t="s">
        <v>148</v>
      </c>
      <c r="F5" s="114"/>
      <c r="G5" s="114"/>
      <c r="H5" s="114"/>
      <c r="I5" s="114"/>
      <c r="J5" s="114"/>
      <c r="K5" s="114"/>
      <c r="L5" s="2"/>
      <c r="M5" s="2"/>
      <c r="N5" s="2"/>
      <c r="O5" s="85"/>
    </row>
    <row r="6" spans="2:15" ht="20.1" customHeight="1">
      <c r="B6" s="84"/>
      <c r="C6" s="80"/>
      <c r="D6" s="80" t="s">
        <v>2</v>
      </c>
      <c r="E6" s="17" t="s">
        <v>125</v>
      </c>
      <c r="F6" s="18"/>
      <c r="G6" s="18"/>
      <c r="H6" s="18"/>
      <c r="I6" s="18"/>
      <c r="J6" s="18"/>
      <c r="K6" s="42"/>
      <c r="L6" s="2"/>
      <c r="M6" s="2"/>
      <c r="N6" s="2"/>
      <c r="O6" s="85"/>
    </row>
    <row r="7" spans="2:15" ht="20.1" customHeight="1">
      <c r="B7" s="84"/>
      <c r="C7" s="80"/>
      <c r="D7" s="80" t="s">
        <v>3</v>
      </c>
      <c r="E7" s="17" t="s">
        <v>126</v>
      </c>
      <c r="F7" s="18"/>
      <c r="G7" s="18"/>
      <c r="H7" s="18"/>
      <c r="I7" s="18"/>
      <c r="J7" s="18"/>
      <c r="K7" s="42"/>
      <c r="L7" s="2"/>
      <c r="M7" s="2"/>
      <c r="N7" s="110"/>
      <c r="O7" s="111"/>
    </row>
    <row r="8" spans="2:15" ht="20.1" customHeight="1">
      <c r="B8" s="84"/>
      <c r="C8" s="80"/>
      <c r="D8" s="80" t="s">
        <v>4</v>
      </c>
      <c r="E8" s="18" t="s">
        <v>147</v>
      </c>
      <c r="F8" s="18"/>
      <c r="G8" s="18"/>
      <c r="H8" s="18"/>
      <c r="I8" s="18"/>
      <c r="J8" s="18"/>
      <c r="K8" s="42"/>
      <c r="L8" s="2"/>
      <c r="M8" s="2"/>
      <c r="N8" s="2"/>
      <c r="O8" s="85"/>
    </row>
    <row r="9" spans="2:15" ht="20.1" customHeight="1" thickBot="1">
      <c r="B9" s="86"/>
      <c r="C9" s="15"/>
      <c r="D9" s="15" t="s">
        <v>94</v>
      </c>
      <c r="E9" s="115" t="s">
        <v>174</v>
      </c>
      <c r="F9" s="115"/>
      <c r="G9" s="115"/>
      <c r="H9" s="115"/>
      <c r="I9" s="115"/>
      <c r="J9" s="115"/>
      <c r="K9" s="43"/>
      <c r="L9" s="3"/>
      <c r="M9" s="3"/>
      <c r="N9" s="3"/>
      <c r="O9" s="87"/>
    </row>
    <row r="10" spans="2:15" ht="15" thickBot="1">
      <c r="B10" s="49"/>
      <c r="C10" s="2"/>
      <c r="D10" s="2"/>
      <c r="E10" s="10"/>
      <c r="F10" s="2"/>
      <c r="G10" s="2"/>
      <c r="H10" s="2"/>
      <c r="I10" s="2"/>
      <c r="J10" s="2"/>
      <c r="K10" s="112"/>
      <c r="L10" s="112"/>
      <c r="M10" s="2"/>
      <c r="N10" s="2"/>
      <c r="O10" s="50"/>
    </row>
    <row r="11" spans="2:15" ht="20.1" customHeight="1">
      <c r="B11" s="65" t="s">
        <v>5</v>
      </c>
      <c r="C11" s="66"/>
      <c r="D11" s="66" t="s">
        <v>6</v>
      </c>
      <c r="E11" s="67"/>
      <c r="F11" s="68"/>
      <c r="G11" s="68"/>
      <c r="H11" s="68"/>
      <c r="I11" s="68"/>
      <c r="J11" s="68"/>
      <c r="K11" s="47"/>
      <c r="L11" s="47"/>
      <c r="M11" s="47"/>
      <c r="N11" s="47"/>
      <c r="O11" s="48"/>
    </row>
    <row r="12" spans="2:15" ht="20.1" customHeight="1">
      <c r="B12" s="69"/>
      <c r="C12" s="39"/>
      <c r="D12" s="39" t="s">
        <v>7</v>
      </c>
      <c r="E12" s="19">
        <v>866.65</v>
      </c>
      <c r="F12" s="39"/>
      <c r="G12" s="39"/>
      <c r="H12" s="39"/>
      <c r="I12" s="39"/>
      <c r="J12" s="39"/>
      <c r="K12" s="2"/>
      <c r="L12" s="2"/>
      <c r="M12" s="2"/>
      <c r="N12" s="2"/>
      <c r="O12" s="50"/>
    </row>
    <row r="13" spans="2:15" ht="20.1" customHeight="1">
      <c r="B13" s="69"/>
      <c r="C13" s="39"/>
      <c r="D13" s="39" t="s">
        <v>8</v>
      </c>
      <c r="E13" s="19">
        <v>1053.5</v>
      </c>
      <c r="F13" s="39"/>
      <c r="G13" s="39"/>
      <c r="H13" s="39"/>
      <c r="I13" s="39"/>
      <c r="J13" s="39"/>
      <c r="K13" s="2"/>
      <c r="L13" s="2"/>
      <c r="M13" s="2"/>
      <c r="N13" s="2"/>
      <c r="O13" s="50"/>
    </row>
    <row r="14" spans="2:15" ht="20.1" customHeight="1">
      <c r="B14" s="69"/>
      <c r="C14" s="39"/>
      <c r="D14" s="39" t="s">
        <v>9</v>
      </c>
      <c r="E14" s="14" t="s">
        <v>119</v>
      </c>
      <c r="F14" s="39"/>
      <c r="G14" s="39"/>
      <c r="H14" s="39"/>
      <c r="I14" s="39"/>
      <c r="J14" s="39"/>
      <c r="K14" s="2"/>
      <c r="L14" s="2"/>
      <c r="M14" s="2"/>
      <c r="N14" s="2"/>
      <c r="O14" s="50"/>
    </row>
    <row r="15" spans="2:15" ht="20.1" customHeight="1">
      <c r="B15" s="69"/>
      <c r="C15" s="39"/>
      <c r="D15" s="39" t="s">
        <v>10</v>
      </c>
      <c r="E15" s="20" t="s">
        <v>120</v>
      </c>
      <c r="F15" s="39"/>
      <c r="G15" s="39"/>
      <c r="H15" s="39"/>
      <c r="I15" s="39"/>
      <c r="J15" s="39"/>
      <c r="K15" s="2"/>
      <c r="L15" s="2"/>
      <c r="M15" s="2"/>
      <c r="N15" s="2"/>
      <c r="O15" s="50"/>
    </row>
    <row r="16" spans="2:15" ht="20.1" customHeight="1">
      <c r="B16" s="69"/>
      <c r="C16" s="39"/>
      <c r="D16" s="39" t="s">
        <v>40</v>
      </c>
      <c r="E16" s="19" t="s">
        <v>175</v>
      </c>
      <c r="F16" s="8" t="s">
        <v>178</v>
      </c>
      <c r="G16" s="109" t="s">
        <v>145</v>
      </c>
      <c r="H16" s="109"/>
      <c r="I16" s="109"/>
      <c r="J16" s="109"/>
      <c r="K16" s="2"/>
      <c r="L16" s="2"/>
      <c r="M16" s="2"/>
      <c r="N16" s="2"/>
      <c r="O16" s="50"/>
    </row>
    <row r="17" spans="2:15" ht="20.1" customHeight="1">
      <c r="B17" s="69"/>
      <c r="C17" s="39"/>
      <c r="D17" s="39"/>
      <c r="E17" s="19" t="s">
        <v>176</v>
      </c>
      <c r="F17" s="39" t="s">
        <v>177</v>
      </c>
      <c r="G17" s="109" t="s">
        <v>179</v>
      </c>
      <c r="H17" s="109"/>
      <c r="I17" s="109"/>
      <c r="J17" s="109"/>
      <c r="K17" s="2"/>
      <c r="L17" s="2"/>
      <c r="M17" s="2"/>
      <c r="N17" s="2"/>
      <c r="O17" s="50"/>
    </row>
    <row r="18" spans="2:15" ht="20.1" customHeight="1">
      <c r="B18" s="69"/>
      <c r="C18" s="95"/>
      <c r="D18" s="95"/>
      <c r="E18" s="19" t="s">
        <v>245</v>
      </c>
      <c r="F18" s="95" t="s">
        <v>263</v>
      </c>
      <c r="G18" s="95" t="s">
        <v>181</v>
      </c>
      <c r="H18" s="95"/>
      <c r="I18" s="95"/>
      <c r="J18" s="95"/>
      <c r="K18" s="2"/>
      <c r="L18" s="2"/>
      <c r="M18" s="2"/>
      <c r="N18" s="2"/>
      <c r="O18" s="50"/>
    </row>
    <row r="19" spans="2:15" ht="20.1" customHeight="1" thickBot="1">
      <c r="B19" s="70"/>
      <c r="C19" s="56"/>
      <c r="D19" s="56"/>
      <c r="E19" s="57" t="s">
        <v>180</v>
      </c>
      <c r="F19" s="56" t="s">
        <v>178</v>
      </c>
      <c r="G19" s="56" t="s">
        <v>181</v>
      </c>
      <c r="H19" s="56"/>
      <c r="I19" s="56"/>
      <c r="J19" s="56"/>
      <c r="K19" s="52"/>
      <c r="L19" s="52"/>
      <c r="M19" s="52"/>
      <c r="N19" s="52"/>
      <c r="O19" s="54"/>
    </row>
    <row r="20" spans="2:15" ht="20.1" customHeight="1" thickBot="1">
      <c r="B20" s="69"/>
      <c r="C20" s="39"/>
      <c r="D20" s="39"/>
      <c r="E20" s="9"/>
      <c r="F20" s="39"/>
      <c r="G20" s="39"/>
      <c r="H20" s="39"/>
      <c r="I20" s="39"/>
      <c r="J20" s="39"/>
      <c r="K20" s="122"/>
      <c r="L20" s="122"/>
      <c r="M20" s="2"/>
      <c r="N20" s="2"/>
      <c r="O20" s="50"/>
    </row>
    <row r="21" spans="2:15" ht="20.1" customHeight="1">
      <c r="B21" s="44" t="s">
        <v>13</v>
      </c>
      <c r="C21" s="45"/>
      <c r="D21" s="45" t="s">
        <v>100</v>
      </c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2:15" ht="20.1" customHeight="1">
      <c r="B22" s="49"/>
      <c r="C22" s="2"/>
      <c r="D22" s="39" t="s">
        <v>11</v>
      </c>
      <c r="E22" s="21">
        <v>1340</v>
      </c>
      <c r="F22" s="2"/>
      <c r="G22" s="2"/>
      <c r="H22" s="2"/>
      <c r="I22" s="2"/>
      <c r="J22" s="2"/>
      <c r="K22" s="2"/>
      <c r="L22" s="2"/>
      <c r="M22" s="2"/>
      <c r="N22" s="2"/>
      <c r="O22" s="50"/>
    </row>
    <row r="23" spans="2:15" ht="20.1" customHeight="1">
      <c r="B23" s="49"/>
      <c r="C23" s="2"/>
      <c r="D23" s="39" t="s">
        <v>101</v>
      </c>
      <c r="E23" s="21">
        <v>355</v>
      </c>
      <c r="F23" s="2"/>
      <c r="G23" s="2"/>
      <c r="H23" s="2"/>
      <c r="I23" s="2"/>
      <c r="J23" s="2"/>
      <c r="K23" s="2"/>
      <c r="L23" s="2"/>
      <c r="M23" s="2"/>
      <c r="N23" s="2"/>
      <c r="O23" s="50"/>
    </row>
    <row r="24" spans="2:15" ht="20.1" customHeight="1">
      <c r="B24" s="49"/>
      <c r="C24" s="2"/>
      <c r="D24" s="39" t="s">
        <v>12</v>
      </c>
      <c r="E24" s="21">
        <v>841</v>
      </c>
      <c r="F24" s="2"/>
      <c r="G24" s="2"/>
      <c r="H24" s="2"/>
      <c r="I24" s="2"/>
      <c r="J24" s="2"/>
      <c r="K24" s="2"/>
      <c r="L24" s="2"/>
      <c r="M24" s="2"/>
      <c r="N24" s="2"/>
      <c r="O24" s="50"/>
    </row>
    <row r="25" spans="2:15" ht="20.1" customHeight="1" thickBot="1">
      <c r="B25" s="51"/>
      <c r="C25" s="52"/>
      <c r="D25" s="56" t="s">
        <v>35</v>
      </c>
      <c r="E25" s="64">
        <v>25</v>
      </c>
      <c r="F25" s="52"/>
      <c r="G25" s="52"/>
      <c r="H25" s="52"/>
      <c r="I25" s="52"/>
      <c r="J25" s="52"/>
      <c r="K25" s="52"/>
      <c r="L25" s="52"/>
      <c r="M25" s="52"/>
      <c r="N25" s="52"/>
      <c r="O25" s="54"/>
    </row>
    <row r="26" spans="2:15" ht="24.95" customHeight="1">
      <c r="B26" s="62" t="s">
        <v>14</v>
      </c>
      <c r="C26" s="60"/>
      <c r="D26" s="61" t="s">
        <v>102</v>
      </c>
      <c r="E26" s="22"/>
      <c r="F26" s="2"/>
      <c r="G26" s="2"/>
      <c r="H26" s="2"/>
      <c r="I26" s="2"/>
      <c r="J26" s="2"/>
      <c r="K26" s="2"/>
      <c r="L26" s="2"/>
      <c r="M26" s="2"/>
      <c r="N26" s="2"/>
      <c r="O26" s="50"/>
    </row>
    <row r="27" spans="2:15" ht="35.1" customHeight="1">
      <c r="B27" s="49"/>
      <c r="C27" s="2"/>
      <c r="D27" s="39" t="s">
        <v>95</v>
      </c>
      <c r="E27" s="79">
        <v>463</v>
      </c>
      <c r="F27" s="2"/>
      <c r="G27" s="2"/>
      <c r="H27" s="2"/>
      <c r="I27" s="2"/>
      <c r="J27" s="2"/>
      <c r="K27" s="2"/>
      <c r="L27" s="2"/>
      <c r="M27" s="2"/>
      <c r="N27" s="2"/>
      <c r="O27" s="50"/>
    </row>
    <row r="28" spans="2:15" ht="35.1" customHeight="1">
      <c r="B28" s="49"/>
      <c r="C28" s="2"/>
      <c r="D28" s="39" t="s">
        <v>96</v>
      </c>
      <c r="E28" s="79">
        <v>24223</v>
      </c>
      <c r="F28" s="2"/>
      <c r="G28" s="2"/>
      <c r="H28" s="2"/>
      <c r="I28" s="2"/>
      <c r="J28" s="2"/>
      <c r="K28" s="2"/>
      <c r="L28" s="2"/>
      <c r="M28" s="2"/>
      <c r="N28" s="2"/>
      <c r="O28" s="50"/>
    </row>
    <row r="29" spans="2:15" ht="60" customHeight="1">
      <c r="B29" s="49"/>
      <c r="C29" s="2"/>
      <c r="D29" s="39" t="s">
        <v>90</v>
      </c>
      <c r="E29" s="79">
        <v>89</v>
      </c>
      <c r="F29" s="2"/>
      <c r="G29" s="2"/>
      <c r="H29" s="2"/>
      <c r="I29" s="2"/>
      <c r="J29" s="2"/>
      <c r="K29" s="2"/>
      <c r="L29" s="2"/>
      <c r="M29" s="2"/>
      <c r="N29" s="2"/>
      <c r="O29" s="50"/>
    </row>
    <row r="30" spans="2:15" ht="60" customHeight="1">
      <c r="B30" s="49"/>
      <c r="C30" s="2"/>
      <c r="D30" s="39" t="s">
        <v>92</v>
      </c>
      <c r="E30" s="79">
        <v>52.72</v>
      </c>
      <c r="F30" s="2"/>
      <c r="G30" s="2"/>
      <c r="H30" s="2"/>
      <c r="I30" s="2"/>
      <c r="J30" s="2"/>
      <c r="K30" s="2"/>
      <c r="L30" s="2"/>
      <c r="M30" s="2"/>
      <c r="N30" s="2"/>
      <c r="O30" s="50"/>
    </row>
    <row r="31" spans="2:15" ht="60" customHeight="1" thickBot="1">
      <c r="B31" s="51"/>
      <c r="C31" s="52"/>
      <c r="D31" s="56" t="s">
        <v>91</v>
      </c>
      <c r="E31" s="56">
        <v>80.64</v>
      </c>
      <c r="F31" s="52"/>
      <c r="G31" s="52"/>
      <c r="H31" s="52"/>
      <c r="I31" s="52"/>
      <c r="J31" s="52"/>
      <c r="K31" s="52"/>
      <c r="L31" s="52"/>
      <c r="M31" s="52"/>
      <c r="N31" s="52"/>
      <c r="O31" s="54"/>
    </row>
    <row r="32" spans="2:15" ht="15" thickBot="1">
      <c r="B32" s="49"/>
      <c r="C32" s="2"/>
      <c r="D32" s="2"/>
      <c r="E32" s="22"/>
      <c r="F32" s="2"/>
      <c r="G32" s="2"/>
      <c r="H32" s="2"/>
      <c r="I32" s="2"/>
      <c r="J32" s="2"/>
      <c r="K32" s="122"/>
      <c r="L32" s="122"/>
      <c r="M32" s="2"/>
      <c r="N32" s="2"/>
      <c r="O32" s="50"/>
    </row>
    <row r="33" spans="2:15" ht="20.1" customHeight="1">
      <c r="B33" s="44" t="s">
        <v>23</v>
      </c>
      <c r="C33" s="45"/>
      <c r="D33" s="45" t="s">
        <v>15</v>
      </c>
      <c r="E33" s="55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ht="20.1" customHeight="1">
      <c r="B34" s="49"/>
      <c r="C34" s="2"/>
      <c r="D34" s="39" t="s">
        <v>16</v>
      </c>
      <c r="E34" s="23">
        <v>226.3</v>
      </c>
      <c r="F34" s="2"/>
      <c r="G34" s="2"/>
      <c r="H34" s="2"/>
      <c r="I34" s="2"/>
      <c r="J34" s="2"/>
      <c r="K34" s="2"/>
      <c r="L34" s="2"/>
      <c r="M34" s="2"/>
      <c r="N34" s="2"/>
      <c r="O34" s="50"/>
    </row>
    <row r="35" spans="2:15" ht="20.1" customHeight="1">
      <c r="B35" s="49"/>
      <c r="C35" s="2"/>
      <c r="D35" s="39" t="s">
        <v>17</v>
      </c>
      <c r="E35" s="23">
        <v>48.5</v>
      </c>
      <c r="F35" s="2"/>
      <c r="G35" s="2"/>
      <c r="H35" s="2"/>
      <c r="I35" s="2"/>
      <c r="J35" s="2"/>
      <c r="K35" s="2"/>
      <c r="L35" s="2"/>
      <c r="M35" s="2"/>
      <c r="N35" s="2"/>
      <c r="O35" s="50"/>
    </row>
    <row r="36" spans="2:15" ht="20.1" customHeight="1">
      <c r="B36" s="49"/>
      <c r="C36" s="2"/>
      <c r="D36" s="39" t="s">
        <v>18</v>
      </c>
      <c r="E36" s="23">
        <v>47.2</v>
      </c>
      <c r="F36" s="2"/>
      <c r="G36" s="2"/>
      <c r="H36" s="2"/>
      <c r="I36" s="2"/>
      <c r="J36" s="2"/>
      <c r="K36" s="2"/>
      <c r="L36" s="2"/>
      <c r="M36" s="2"/>
      <c r="N36" s="2"/>
      <c r="O36" s="50"/>
    </row>
    <row r="37" spans="2:15" ht="20.1" customHeight="1">
      <c r="B37" s="49"/>
      <c r="C37" s="2"/>
      <c r="D37" s="39" t="s">
        <v>19</v>
      </c>
      <c r="E37" s="23">
        <v>59.8</v>
      </c>
      <c r="F37" s="2"/>
      <c r="G37" s="2"/>
      <c r="H37" s="2"/>
      <c r="I37" s="2"/>
      <c r="J37" s="2"/>
      <c r="K37" s="2"/>
      <c r="L37" s="2"/>
      <c r="M37" s="2"/>
      <c r="N37" s="2"/>
      <c r="O37" s="50"/>
    </row>
    <row r="38" spans="2:15" ht="20.1" customHeight="1">
      <c r="B38" s="49"/>
      <c r="C38" s="2"/>
      <c r="D38" s="39" t="s">
        <v>20</v>
      </c>
      <c r="E38" s="23">
        <v>278.5</v>
      </c>
      <c r="F38" s="2"/>
      <c r="G38" s="2"/>
      <c r="H38" s="2"/>
      <c r="I38" s="2"/>
      <c r="J38" s="2"/>
      <c r="K38" s="2"/>
      <c r="L38" s="2"/>
      <c r="M38" s="2"/>
      <c r="N38" s="2"/>
      <c r="O38" s="50"/>
    </row>
    <row r="39" spans="2:15" ht="20.1" customHeight="1">
      <c r="B39" s="49"/>
      <c r="C39" s="2"/>
      <c r="D39" s="39" t="s">
        <v>21</v>
      </c>
      <c r="E39" s="23">
        <v>48.5</v>
      </c>
      <c r="F39" s="2"/>
      <c r="G39" s="2"/>
      <c r="H39" s="2"/>
      <c r="I39" s="2"/>
      <c r="J39" s="2"/>
      <c r="K39" s="2"/>
      <c r="L39" s="2"/>
      <c r="M39" s="2"/>
      <c r="N39" s="2"/>
      <c r="O39" s="50"/>
    </row>
    <row r="40" spans="2:15" ht="20.1" customHeight="1" thickBot="1">
      <c r="B40" s="51"/>
      <c r="C40" s="52"/>
      <c r="D40" s="56" t="s">
        <v>22</v>
      </c>
      <c r="E40" s="59">
        <v>0</v>
      </c>
      <c r="F40" s="52"/>
      <c r="G40" s="52"/>
      <c r="H40" s="52"/>
      <c r="I40" s="52"/>
      <c r="J40" s="52"/>
      <c r="K40" s="52"/>
      <c r="L40" s="52"/>
      <c r="M40" s="52"/>
      <c r="N40" s="52"/>
      <c r="O40" s="54"/>
    </row>
    <row r="41" spans="2:15" ht="15" thickBot="1">
      <c r="B41" s="49"/>
      <c r="C41" s="2"/>
      <c r="D41" s="2"/>
      <c r="E41" s="22"/>
      <c r="F41" s="2"/>
      <c r="G41" s="2"/>
      <c r="H41" s="2"/>
      <c r="I41" s="2"/>
      <c r="J41" s="2"/>
      <c r="K41" s="58"/>
      <c r="L41" s="58"/>
      <c r="M41" s="2"/>
      <c r="N41" s="2"/>
      <c r="O41" s="50"/>
    </row>
    <row r="42" spans="2:15" ht="15">
      <c r="B42" s="44" t="s">
        <v>28</v>
      </c>
      <c r="C42" s="45"/>
      <c r="D42" s="45" t="s">
        <v>24</v>
      </c>
      <c r="E42" s="55"/>
      <c r="F42" s="47"/>
      <c r="G42" s="47"/>
      <c r="H42" s="47"/>
      <c r="I42" s="47"/>
      <c r="J42" s="47"/>
      <c r="K42" s="47"/>
      <c r="L42" s="47"/>
      <c r="M42" s="47"/>
      <c r="N42" s="47"/>
      <c r="O42" s="48"/>
    </row>
    <row r="43" spans="2:15" ht="20.1" customHeight="1">
      <c r="B43" s="49"/>
      <c r="C43" s="2"/>
      <c r="D43" s="39" t="s">
        <v>25</v>
      </c>
      <c r="E43" s="23">
        <f>E37</f>
        <v>59.8</v>
      </c>
      <c r="F43" s="2"/>
      <c r="G43" s="2"/>
      <c r="H43" s="2"/>
      <c r="I43" s="2"/>
      <c r="J43" s="2"/>
      <c r="K43" s="2"/>
      <c r="L43" s="2"/>
      <c r="M43" s="2"/>
      <c r="N43" s="2"/>
      <c r="O43" s="50"/>
    </row>
    <row r="44" spans="2:15" ht="20.1" customHeight="1">
      <c r="B44" s="49"/>
      <c r="C44" s="2"/>
      <c r="D44" s="39" t="s">
        <v>26</v>
      </c>
      <c r="E44" s="19">
        <f>E12*47%</f>
        <v>407.3255</v>
      </c>
      <c r="F44" s="2"/>
      <c r="G44" s="2"/>
      <c r="H44" s="2"/>
      <c r="I44" s="2"/>
      <c r="J44" s="2"/>
      <c r="K44" s="2"/>
      <c r="L44" s="2"/>
      <c r="M44" s="2"/>
      <c r="N44" s="2"/>
      <c r="O44" s="50"/>
    </row>
    <row r="45" spans="2:15" ht="20.1" customHeight="1">
      <c r="B45" s="49"/>
      <c r="C45" s="2"/>
      <c r="D45" s="39" t="s">
        <v>34</v>
      </c>
      <c r="E45" s="19">
        <f>E12*32%</f>
        <v>277.328</v>
      </c>
      <c r="F45" s="2"/>
      <c r="G45" s="2"/>
      <c r="H45" s="2"/>
      <c r="I45" s="2"/>
      <c r="J45" s="2"/>
      <c r="K45" s="2"/>
      <c r="L45" s="2"/>
      <c r="M45" s="2"/>
      <c r="N45" s="2"/>
      <c r="O45" s="50"/>
    </row>
    <row r="46" spans="2:15" ht="20.1" customHeight="1">
      <c r="B46" s="49"/>
      <c r="C46" s="2"/>
      <c r="D46" s="39" t="s">
        <v>107</v>
      </c>
      <c r="E46" s="19">
        <f>E12*21%</f>
        <v>181.9965</v>
      </c>
      <c r="F46" s="2"/>
      <c r="G46" s="2"/>
      <c r="H46" s="2"/>
      <c r="I46" s="2"/>
      <c r="J46" s="2"/>
      <c r="K46" s="2"/>
      <c r="L46" s="2"/>
      <c r="M46" s="2"/>
      <c r="N46" s="2"/>
      <c r="O46" s="50"/>
    </row>
    <row r="47" spans="2:15" ht="20.1" customHeight="1" thickBot="1">
      <c r="B47" s="51"/>
      <c r="C47" s="52"/>
      <c r="D47" s="56" t="s">
        <v>27</v>
      </c>
      <c r="E47" s="57" t="s">
        <v>263</v>
      </c>
      <c r="F47" s="52"/>
      <c r="G47" s="52"/>
      <c r="H47" s="52"/>
      <c r="I47" s="52"/>
      <c r="J47" s="52"/>
      <c r="K47" s="52"/>
      <c r="L47" s="52"/>
      <c r="M47" s="52"/>
      <c r="N47" s="52"/>
      <c r="O47" s="54"/>
    </row>
    <row r="48" spans="2:15" ht="15" thickBot="1">
      <c r="B48" s="49"/>
      <c r="C48" s="2"/>
      <c r="D48" s="2"/>
      <c r="E48" s="10"/>
      <c r="F48" s="2"/>
      <c r="G48" s="2"/>
      <c r="H48" s="2"/>
      <c r="I48" s="2"/>
      <c r="J48" s="2"/>
      <c r="K48" s="42"/>
      <c r="L48" s="42"/>
      <c r="M48" s="2"/>
      <c r="N48" s="2"/>
      <c r="O48" s="50"/>
    </row>
    <row r="49" spans="2:15" ht="15">
      <c r="B49" s="44" t="s">
        <v>36</v>
      </c>
      <c r="C49" s="45"/>
      <c r="D49" s="45" t="s">
        <v>116</v>
      </c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8"/>
    </row>
    <row r="50" spans="2:15" ht="20.1" customHeight="1">
      <c r="B50" s="49"/>
      <c r="C50" s="2"/>
      <c r="D50" s="39" t="s">
        <v>106</v>
      </c>
      <c r="E50" s="19" t="s">
        <v>244</v>
      </c>
      <c r="F50" s="8" t="s">
        <v>243</v>
      </c>
      <c r="G50" s="2"/>
      <c r="H50" s="2"/>
      <c r="I50" s="2"/>
      <c r="J50" s="2"/>
      <c r="K50" s="2"/>
      <c r="L50" s="2"/>
      <c r="M50" s="2"/>
      <c r="N50" s="2"/>
      <c r="O50" s="50"/>
    </row>
    <row r="51" spans="2:15" ht="20.1" customHeight="1">
      <c r="B51" s="49"/>
      <c r="C51" s="2"/>
      <c r="D51" s="39" t="s">
        <v>45</v>
      </c>
      <c r="E51" s="19" t="s">
        <v>121</v>
      </c>
      <c r="F51" s="2"/>
      <c r="G51" s="2"/>
      <c r="H51" s="2"/>
      <c r="I51" s="2"/>
      <c r="J51" s="2"/>
      <c r="K51" s="2"/>
      <c r="L51" s="2"/>
      <c r="M51" s="2"/>
      <c r="N51" s="2"/>
      <c r="O51" s="50"/>
    </row>
    <row r="52" spans="2:15" ht="20.1" customHeight="1">
      <c r="B52" s="49"/>
      <c r="C52" s="2"/>
      <c r="D52" s="39" t="s">
        <v>46</v>
      </c>
      <c r="E52" s="18" t="s">
        <v>242</v>
      </c>
      <c r="F52" s="2"/>
      <c r="G52" s="2"/>
      <c r="H52" s="2"/>
      <c r="I52" s="2"/>
      <c r="J52" s="2"/>
      <c r="K52" s="2"/>
      <c r="L52" s="2"/>
      <c r="M52" s="2"/>
      <c r="N52" s="2"/>
      <c r="O52" s="50"/>
    </row>
    <row r="53" spans="2:15" ht="20.1" customHeight="1" thickBot="1">
      <c r="B53" s="51"/>
      <c r="C53" s="52"/>
      <c r="D53" s="52"/>
      <c r="E53" s="53"/>
      <c r="F53" s="52"/>
      <c r="G53" s="52"/>
      <c r="H53" s="52"/>
      <c r="I53" s="52"/>
      <c r="J53" s="52"/>
      <c r="K53" s="52"/>
      <c r="L53" s="52"/>
      <c r="M53" s="52"/>
      <c r="N53" s="52"/>
      <c r="O53" s="54"/>
    </row>
    <row r="54" spans="2:15" ht="15" thickBot="1">
      <c r="B54" s="49"/>
      <c r="C54" s="2"/>
      <c r="D54" s="2"/>
      <c r="E54" s="10"/>
      <c r="F54" s="2"/>
      <c r="G54" s="2"/>
      <c r="H54" s="2"/>
      <c r="I54" s="2"/>
      <c r="J54" s="2"/>
      <c r="K54" s="43"/>
      <c r="L54" s="43"/>
      <c r="M54" s="2"/>
      <c r="N54" s="2"/>
      <c r="O54" s="50"/>
    </row>
    <row r="55" spans="2:15" ht="15">
      <c r="B55" s="73" t="s">
        <v>43</v>
      </c>
      <c r="C55" s="7"/>
      <c r="D55" s="7" t="s">
        <v>41</v>
      </c>
      <c r="E55" s="11"/>
      <c r="F55" s="4"/>
      <c r="G55" s="4"/>
      <c r="H55" s="4"/>
      <c r="I55" s="4"/>
      <c r="J55" s="4"/>
      <c r="K55" s="5"/>
      <c r="L55" s="5"/>
      <c r="M55" s="5"/>
      <c r="N55" s="5"/>
      <c r="O55" s="74"/>
    </row>
    <row r="56" spans="2:15" ht="30" customHeight="1">
      <c r="B56" s="69"/>
      <c r="C56" s="39"/>
      <c r="D56" s="39" t="s">
        <v>103</v>
      </c>
      <c r="E56" s="81">
        <v>0.59</v>
      </c>
      <c r="F56" s="39"/>
      <c r="G56" s="39"/>
      <c r="H56" s="39"/>
      <c r="I56" s="39"/>
      <c r="J56" s="39"/>
      <c r="K56" s="2"/>
      <c r="L56" s="2"/>
      <c r="M56" s="2"/>
      <c r="N56" s="2"/>
      <c r="O56" s="50"/>
    </row>
    <row r="57" spans="2:15" ht="30" customHeight="1">
      <c r="B57" s="69"/>
      <c r="C57" s="39"/>
      <c r="D57" s="39" t="s">
        <v>104</v>
      </c>
      <c r="E57" s="81">
        <v>0.09</v>
      </c>
      <c r="F57" s="39"/>
      <c r="G57" s="39"/>
      <c r="H57" s="39"/>
      <c r="I57" s="39"/>
      <c r="J57" s="39"/>
      <c r="K57" s="2"/>
      <c r="L57" s="2"/>
      <c r="M57" s="2"/>
      <c r="N57" s="2"/>
      <c r="O57" s="50"/>
    </row>
    <row r="58" spans="2:15" ht="30" customHeight="1">
      <c r="B58" s="69"/>
      <c r="C58" s="39"/>
      <c r="D58" s="39" t="s">
        <v>105</v>
      </c>
      <c r="E58" s="81">
        <v>0.2</v>
      </c>
      <c r="F58" s="39"/>
      <c r="G58" s="39"/>
      <c r="H58" s="39"/>
      <c r="I58" s="39"/>
      <c r="J58" s="39"/>
      <c r="K58" s="2"/>
      <c r="L58" s="2"/>
      <c r="M58" s="2"/>
      <c r="N58" s="2"/>
      <c r="O58" s="50"/>
    </row>
    <row r="59" spans="2:15" ht="15">
      <c r="B59" s="69"/>
      <c r="C59" s="39"/>
      <c r="D59" s="39" t="s">
        <v>97</v>
      </c>
      <c r="E59" s="81">
        <v>0.03</v>
      </c>
      <c r="F59" s="39"/>
      <c r="G59" s="39"/>
      <c r="H59" s="39"/>
      <c r="I59" s="39"/>
      <c r="J59" s="39"/>
      <c r="K59" s="2"/>
      <c r="L59" s="2"/>
      <c r="M59" s="2"/>
      <c r="N59" s="2"/>
      <c r="O59" s="50"/>
    </row>
    <row r="60" spans="2:15" ht="15">
      <c r="B60" s="69"/>
      <c r="C60" s="39"/>
      <c r="D60" s="39" t="s">
        <v>42</v>
      </c>
      <c r="E60" s="81">
        <v>0.09</v>
      </c>
      <c r="F60" s="39"/>
      <c r="G60" s="39"/>
      <c r="H60" s="39"/>
      <c r="I60" s="39"/>
      <c r="J60" s="39"/>
      <c r="K60" s="2"/>
      <c r="L60" s="2"/>
      <c r="M60" s="2"/>
      <c r="N60" s="2"/>
      <c r="O60" s="50"/>
    </row>
    <row r="61" spans="2:15" ht="15" thickBot="1">
      <c r="B61" s="75"/>
      <c r="C61" s="3"/>
      <c r="D61" s="3"/>
      <c r="E61" s="12"/>
      <c r="F61" s="3"/>
      <c r="G61" s="3"/>
      <c r="H61" s="3"/>
      <c r="I61" s="3"/>
      <c r="J61" s="3"/>
      <c r="K61" s="3"/>
      <c r="L61" s="3"/>
      <c r="M61" s="3"/>
      <c r="N61" s="3"/>
      <c r="O61" s="76"/>
    </row>
    <row r="62" spans="2:15" ht="30" customHeight="1">
      <c r="B62" s="77" t="s">
        <v>44</v>
      </c>
      <c r="C62" s="24"/>
      <c r="D62" s="24" t="s">
        <v>29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50"/>
    </row>
    <row r="63" spans="2:15" ht="30" customHeight="1">
      <c r="B63" s="49"/>
      <c r="C63" s="2"/>
      <c r="D63" s="39" t="s">
        <v>110</v>
      </c>
      <c r="E63" s="80">
        <v>55.27</v>
      </c>
      <c r="F63" s="40" t="s">
        <v>124</v>
      </c>
      <c r="G63" s="2"/>
      <c r="H63" s="2"/>
      <c r="I63" s="2"/>
      <c r="J63" s="2"/>
      <c r="K63" s="2"/>
      <c r="L63" s="2"/>
      <c r="M63" s="2"/>
      <c r="N63" s="2"/>
      <c r="O63" s="50"/>
    </row>
    <row r="64" spans="2:15" ht="39.95" customHeight="1">
      <c r="B64" s="49"/>
      <c r="C64" s="2"/>
      <c r="D64" s="39" t="s">
        <v>111</v>
      </c>
      <c r="E64" s="80">
        <v>7.41</v>
      </c>
      <c r="F64" s="2"/>
      <c r="G64" s="2"/>
      <c r="H64" s="2"/>
      <c r="I64" s="2"/>
      <c r="J64" s="2"/>
      <c r="K64" s="2"/>
      <c r="L64" s="2"/>
      <c r="M64" s="2"/>
      <c r="N64" s="2"/>
      <c r="O64" s="50"/>
    </row>
    <row r="65" spans="2:15" ht="33.75" customHeight="1">
      <c r="B65" s="49"/>
      <c r="C65" s="2"/>
      <c r="D65" s="39" t="s">
        <v>112</v>
      </c>
      <c r="E65" s="80">
        <f>E63-E64</f>
        <v>47.86</v>
      </c>
      <c r="F65" s="2"/>
      <c r="G65" s="2"/>
      <c r="H65" s="2"/>
      <c r="I65" s="2"/>
      <c r="J65" s="2"/>
      <c r="K65" s="2"/>
      <c r="L65" s="2"/>
      <c r="M65" s="2"/>
      <c r="N65" s="2"/>
      <c r="O65" s="50"/>
    </row>
    <row r="66" spans="2:15" ht="27.75" customHeight="1">
      <c r="B66" s="49"/>
      <c r="C66" s="25"/>
      <c r="D66" s="26" t="s">
        <v>122</v>
      </c>
      <c r="E66" s="95">
        <v>23.89</v>
      </c>
      <c r="F66" s="2"/>
      <c r="G66" s="2"/>
      <c r="H66" s="2"/>
      <c r="I66" s="2"/>
      <c r="J66" s="2"/>
      <c r="K66" s="2"/>
      <c r="L66" s="2"/>
      <c r="M66" s="2"/>
      <c r="N66" s="2"/>
      <c r="O66" s="50"/>
    </row>
    <row r="67" spans="2:15" ht="27" customHeight="1" thickBot="1">
      <c r="B67" s="75"/>
      <c r="C67" s="27"/>
      <c r="D67" s="28" t="s">
        <v>123</v>
      </c>
      <c r="E67" s="102">
        <f>E66/E65</f>
        <v>0.4991642290012537</v>
      </c>
      <c r="F67" s="15"/>
      <c r="G67" s="3"/>
      <c r="H67" s="3"/>
      <c r="I67" s="3"/>
      <c r="J67" s="3"/>
      <c r="K67" s="3"/>
      <c r="L67" s="3"/>
      <c r="M67" s="3"/>
      <c r="N67" s="3"/>
      <c r="O67" s="76"/>
    </row>
    <row r="68" spans="2:15" ht="60" customHeight="1">
      <c r="B68" s="77" t="s">
        <v>108</v>
      </c>
      <c r="C68" s="24"/>
      <c r="D68" s="24" t="s">
        <v>37</v>
      </c>
      <c r="E68" s="22"/>
      <c r="F68" s="2"/>
      <c r="G68" s="2"/>
      <c r="H68" s="2"/>
      <c r="I68" s="2"/>
      <c r="J68" s="2"/>
      <c r="K68" s="2"/>
      <c r="L68" s="2"/>
      <c r="M68" s="2"/>
      <c r="N68" s="2"/>
      <c r="O68" s="50"/>
    </row>
    <row r="69" spans="2:15" ht="15">
      <c r="B69" s="49"/>
      <c r="C69" s="2"/>
      <c r="D69" s="2"/>
      <c r="E69" s="22"/>
      <c r="F69" s="2"/>
      <c r="G69" s="2"/>
      <c r="H69" s="2"/>
      <c r="I69" s="2"/>
      <c r="J69" s="2"/>
      <c r="K69" s="2"/>
      <c r="L69" s="2"/>
      <c r="M69" s="2"/>
      <c r="N69" s="2"/>
      <c r="O69" s="50"/>
    </row>
    <row r="70" spans="2:15" ht="15">
      <c r="B70" s="49"/>
      <c r="C70" s="2"/>
      <c r="D70" s="39" t="s">
        <v>98</v>
      </c>
      <c r="E70" s="90">
        <f>E35*0.35</f>
        <v>16.974999999999998</v>
      </c>
      <c r="F70" s="2"/>
      <c r="G70" s="2"/>
      <c r="H70" s="2"/>
      <c r="I70" s="2"/>
      <c r="J70" s="2"/>
      <c r="K70" s="2"/>
      <c r="L70" s="2"/>
      <c r="M70" s="2"/>
      <c r="N70" s="2"/>
      <c r="O70" s="50"/>
    </row>
    <row r="71" spans="2:15" ht="35.25" customHeight="1">
      <c r="B71" s="49"/>
      <c r="C71" s="2"/>
      <c r="D71" s="39" t="s">
        <v>38</v>
      </c>
      <c r="E71" s="90">
        <v>25.65</v>
      </c>
      <c r="F71" s="2"/>
      <c r="G71" s="2"/>
      <c r="H71" s="2"/>
      <c r="I71" s="2"/>
      <c r="J71" s="2"/>
      <c r="K71" s="2"/>
      <c r="L71" s="2"/>
      <c r="M71" s="2"/>
      <c r="N71" s="2"/>
      <c r="O71" s="50"/>
    </row>
    <row r="72" spans="2:15" ht="39" customHeight="1" thickBot="1">
      <c r="B72" s="75"/>
      <c r="C72" s="3"/>
      <c r="D72" s="15" t="s">
        <v>113</v>
      </c>
      <c r="E72" s="91" t="s">
        <v>262</v>
      </c>
      <c r="F72" s="3"/>
      <c r="G72" s="3"/>
      <c r="H72" s="3"/>
      <c r="I72" s="3"/>
      <c r="J72" s="3"/>
      <c r="K72" s="43"/>
      <c r="L72" s="43"/>
      <c r="M72" s="43"/>
      <c r="N72" s="43"/>
      <c r="O72" s="78"/>
    </row>
    <row r="73" spans="2:15" ht="15" thickBot="1">
      <c r="B73" s="49"/>
      <c r="C73" s="2"/>
      <c r="D73" s="2"/>
      <c r="E73" s="10"/>
      <c r="F73" s="2"/>
      <c r="G73" s="2"/>
      <c r="H73" s="2"/>
      <c r="I73" s="2"/>
      <c r="J73" s="2"/>
      <c r="K73" s="120"/>
      <c r="L73" s="120"/>
      <c r="M73" s="120"/>
      <c r="N73" s="120"/>
      <c r="O73" s="121"/>
    </row>
    <row r="74" spans="2:15" ht="15">
      <c r="B74" s="139" t="s">
        <v>109</v>
      </c>
      <c r="C74" s="16"/>
      <c r="D74" s="118" t="s">
        <v>30</v>
      </c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40"/>
    </row>
    <row r="75" spans="2:15" ht="42" customHeight="1">
      <c r="B75" s="141" t="s">
        <v>117</v>
      </c>
      <c r="C75" s="123" t="s">
        <v>39</v>
      </c>
      <c r="D75" s="124" t="s">
        <v>127</v>
      </c>
      <c r="E75" s="123" t="s">
        <v>31</v>
      </c>
      <c r="F75" s="126" t="s">
        <v>114</v>
      </c>
      <c r="G75" s="127"/>
      <c r="H75" s="127"/>
      <c r="I75" s="105" t="s">
        <v>32</v>
      </c>
      <c r="J75" s="105" t="s">
        <v>128</v>
      </c>
      <c r="K75" s="105" t="s">
        <v>115</v>
      </c>
      <c r="L75" s="105" t="s">
        <v>33</v>
      </c>
      <c r="M75" s="106" t="s">
        <v>129</v>
      </c>
      <c r="N75" s="106" t="s">
        <v>130</v>
      </c>
      <c r="O75" s="142" t="s">
        <v>99</v>
      </c>
    </row>
    <row r="76" spans="2:15" ht="15" customHeight="1">
      <c r="B76" s="141"/>
      <c r="C76" s="123"/>
      <c r="D76" s="125"/>
      <c r="E76" s="123"/>
      <c r="F76" s="105" t="s">
        <v>131</v>
      </c>
      <c r="G76" s="105" t="s">
        <v>132</v>
      </c>
      <c r="H76" s="105" t="s">
        <v>133</v>
      </c>
      <c r="I76" s="105" t="s">
        <v>134</v>
      </c>
      <c r="J76" s="105" t="s">
        <v>134</v>
      </c>
      <c r="K76" s="105" t="s">
        <v>135</v>
      </c>
      <c r="L76" s="105" t="s">
        <v>136</v>
      </c>
      <c r="M76" s="105" t="s">
        <v>137</v>
      </c>
      <c r="N76" s="105" t="s">
        <v>137</v>
      </c>
      <c r="O76" s="143"/>
    </row>
    <row r="77" spans="2:15" ht="15" customHeight="1">
      <c r="B77" s="144" t="s">
        <v>118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45"/>
    </row>
    <row r="78" spans="2:15" ht="15" customHeight="1">
      <c r="B78" s="146" t="s">
        <v>147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47"/>
    </row>
    <row r="79" spans="2:15" ht="15" customHeight="1">
      <c r="B79" s="148"/>
      <c r="C79" s="104"/>
      <c r="D79" s="9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49"/>
    </row>
    <row r="80" spans="2:15" ht="15">
      <c r="B80" s="150">
        <v>1</v>
      </c>
      <c r="C80" s="96" t="s">
        <v>140</v>
      </c>
      <c r="D80" s="96" t="s">
        <v>149</v>
      </c>
      <c r="E80" s="92">
        <v>10</v>
      </c>
      <c r="F80" s="92">
        <v>20</v>
      </c>
      <c r="G80" s="92">
        <v>15</v>
      </c>
      <c r="H80" s="92">
        <v>0.75</v>
      </c>
      <c r="I80" s="88">
        <v>0.96016</v>
      </c>
      <c r="J80" s="88">
        <v>0.87559</v>
      </c>
      <c r="K80" s="97">
        <v>460.83684210526314</v>
      </c>
      <c r="L80" s="88">
        <v>0.65</v>
      </c>
      <c r="M80" s="88">
        <v>23.466612</v>
      </c>
      <c r="N80" s="88">
        <v>82.019532</v>
      </c>
      <c r="O80" s="151">
        <v>1</v>
      </c>
    </row>
    <row r="81" spans="2:15" ht="15">
      <c r="B81" s="150">
        <v>2</v>
      </c>
      <c r="C81" s="96" t="s">
        <v>140</v>
      </c>
      <c r="D81" s="96" t="s">
        <v>150</v>
      </c>
      <c r="E81" s="92">
        <v>10</v>
      </c>
      <c r="F81" s="92">
        <v>20</v>
      </c>
      <c r="G81" s="92">
        <v>25</v>
      </c>
      <c r="H81" s="92">
        <v>0.75</v>
      </c>
      <c r="I81" s="88">
        <v>1.2294500000000002</v>
      </c>
      <c r="J81" s="88">
        <v>1.12684</v>
      </c>
      <c r="K81" s="97">
        <v>593.0736842105263</v>
      </c>
      <c r="L81" s="88">
        <v>0</v>
      </c>
      <c r="M81" s="88">
        <v>23.468492</v>
      </c>
      <c r="N81" s="88">
        <v>82.02234</v>
      </c>
      <c r="O81" s="151">
        <v>1</v>
      </c>
    </row>
    <row r="82" spans="2:15" ht="15">
      <c r="B82" s="150">
        <v>3</v>
      </c>
      <c r="C82" s="96" t="s">
        <v>139</v>
      </c>
      <c r="D82" s="96" t="s">
        <v>149</v>
      </c>
      <c r="E82" s="92">
        <v>1</v>
      </c>
      <c r="F82" s="92"/>
      <c r="G82" s="92"/>
      <c r="H82" s="92"/>
      <c r="I82" s="88">
        <v>2</v>
      </c>
      <c r="J82" s="88">
        <v>0.8</v>
      </c>
      <c r="K82" s="97">
        <v>421.05263157894734</v>
      </c>
      <c r="L82" s="88">
        <v>2.15</v>
      </c>
      <c r="M82" s="88">
        <v>23.468222</v>
      </c>
      <c r="N82" s="88">
        <v>82.025137</v>
      </c>
      <c r="O82" s="151">
        <v>1</v>
      </c>
    </row>
    <row r="83" spans="2:15" ht="15">
      <c r="B83" s="150">
        <v>4</v>
      </c>
      <c r="C83" s="96" t="s">
        <v>140</v>
      </c>
      <c r="D83" s="96" t="s">
        <v>151</v>
      </c>
      <c r="E83" s="92">
        <v>3</v>
      </c>
      <c r="F83" s="92">
        <v>20</v>
      </c>
      <c r="G83" s="92">
        <v>20</v>
      </c>
      <c r="H83" s="92">
        <v>0.75</v>
      </c>
      <c r="I83" s="88">
        <v>0.34856</v>
      </c>
      <c r="J83" s="88">
        <v>0.30504</v>
      </c>
      <c r="K83" s="97">
        <v>160.54736842105262</v>
      </c>
      <c r="L83" s="88">
        <v>0.16</v>
      </c>
      <c r="M83" s="88">
        <v>23.451027</v>
      </c>
      <c r="N83" s="88">
        <v>82.006275</v>
      </c>
      <c r="O83" s="151">
        <v>1</v>
      </c>
    </row>
    <row r="84" spans="2:15" ht="15">
      <c r="B84" s="150">
        <v>5</v>
      </c>
      <c r="C84" s="96" t="s">
        <v>140</v>
      </c>
      <c r="D84" s="96" t="s">
        <v>152</v>
      </c>
      <c r="E84" s="92">
        <v>2</v>
      </c>
      <c r="F84" s="92">
        <v>30</v>
      </c>
      <c r="G84" s="92">
        <v>40</v>
      </c>
      <c r="H84" s="92">
        <v>0.75</v>
      </c>
      <c r="I84" s="88">
        <v>0.40881</v>
      </c>
      <c r="J84" s="88">
        <v>0.36135</v>
      </c>
      <c r="K84" s="97">
        <v>190.18421052631578</v>
      </c>
      <c r="L84" s="88">
        <v>0</v>
      </c>
      <c r="M84" s="88">
        <v>23.468888</v>
      </c>
      <c r="N84" s="88">
        <v>82.02411</v>
      </c>
      <c r="O84" s="151">
        <v>1</v>
      </c>
    </row>
    <row r="85" spans="2:15" ht="15">
      <c r="B85" s="150">
        <v>6</v>
      </c>
      <c r="C85" s="96" t="s">
        <v>140</v>
      </c>
      <c r="D85" s="96" t="s">
        <v>152</v>
      </c>
      <c r="E85" s="92">
        <v>4</v>
      </c>
      <c r="F85" s="92">
        <v>20</v>
      </c>
      <c r="G85" s="92">
        <v>25</v>
      </c>
      <c r="H85" s="92">
        <v>0.75</v>
      </c>
      <c r="I85" s="88">
        <v>0.50986</v>
      </c>
      <c r="J85" s="88">
        <v>0.45553</v>
      </c>
      <c r="K85" s="97">
        <v>239.75263157894736</v>
      </c>
      <c r="L85" s="88">
        <v>0.99</v>
      </c>
      <c r="M85" s="88">
        <v>23.467023</v>
      </c>
      <c r="N85" s="88">
        <v>82.024977</v>
      </c>
      <c r="O85" s="151">
        <v>1</v>
      </c>
    </row>
    <row r="86" spans="2:15" ht="15">
      <c r="B86" s="150">
        <v>7</v>
      </c>
      <c r="C86" s="96" t="s">
        <v>140</v>
      </c>
      <c r="D86" s="96" t="s">
        <v>152</v>
      </c>
      <c r="E86" s="92">
        <v>10</v>
      </c>
      <c r="F86" s="92">
        <v>20</v>
      </c>
      <c r="G86" s="92">
        <v>25</v>
      </c>
      <c r="H86" s="92">
        <v>0.75</v>
      </c>
      <c r="I86" s="88">
        <v>1.2294500000000002</v>
      </c>
      <c r="J86" s="88">
        <v>1.12684</v>
      </c>
      <c r="K86" s="97">
        <v>593.0736842105263</v>
      </c>
      <c r="L86" s="88">
        <v>2.03</v>
      </c>
      <c r="M86" s="88">
        <v>23.469552</v>
      </c>
      <c r="N86" s="88">
        <v>82.020055</v>
      </c>
      <c r="O86" s="151">
        <v>1</v>
      </c>
    </row>
    <row r="87" spans="2:15" ht="15">
      <c r="B87" s="150">
        <v>8</v>
      </c>
      <c r="C87" s="96" t="s">
        <v>140</v>
      </c>
      <c r="D87" s="96" t="s">
        <v>151</v>
      </c>
      <c r="E87" s="92">
        <v>1</v>
      </c>
      <c r="F87" s="92">
        <v>20</v>
      </c>
      <c r="G87" s="92">
        <v>25</v>
      </c>
      <c r="H87" s="92">
        <v>0.75</v>
      </c>
      <c r="I87" s="88">
        <v>0.15006</v>
      </c>
      <c r="J87" s="88">
        <v>0.11987</v>
      </c>
      <c r="K87" s="97">
        <v>63.089473684210525</v>
      </c>
      <c r="L87" s="88">
        <v>0.06</v>
      </c>
      <c r="M87" s="88">
        <v>23.469783</v>
      </c>
      <c r="N87" s="88">
        <v>82.020067</v>
      </c>
      <c r="O87" s="151">
        <v>1</v>
      </c>
    </row>
    <row r="88" spans="2:15" ht="15">
      <c r="B88" s="150">
        <v>9</v>
      </c>
      <c r="C88" s="96" t="s">
        <v>140</v>
      </c>
      <c r="D88" s="96" t="s">
        <v>151</v>
      </c>
      <c r="E88" s="92">
        <v>4</v>
      </c>
      <c r="F88" s="92">
        <v>20</v>
      </c>
      <c r="G88" s="92">
        <v>30</v>
      </c>
      <c r="H88" s="92">
        <v>0.75</v>
      </c>
      <c r="I88" s="88">
        <v>0.56455</v>
      </c>
      <c r="J88" s="88">
        <v>0.50656</v>
      </c>
      <c r="K88" s="97">
        <v>266.61052631578946</v>
      </c>
      <c r="L88" s="88">
        <v>0.29</v>
      </c>
      <c r="M88" s="88">
        <v>23.469777</v>
      </c>
      <c r="N88" s="88">
        <v>82.020042</v>
      </c>
      <c r="O88" s="151">
        <v>1</v>
      </c>
    </row>
    <row r="89" spans="2:15" ht="15">
      <c r="B89" s="150">
        <v>10</v>
      </c>
      <c r="C89" s="96" t="s">
        <v>140</v>
      </c>
      <c r="D89" s="96" t="s">
        <v>153</v>
      </c>
      <c r="E89" s="92">
        <v>9</v>
      </c>
      <c r="F89" s="92">
        <v>25</v>
      </c>
      <c r="G89" s="92">
        <v>25</v>
      </c>
      <c r="H89" s="92">
        <v>0.75</v>
      </c>
      <c r="I89" s="88">
        <v>1.22989</v>
      </c>
      <c r="J89" s="88">
        <v>1.12726</v>
      </c>
      <c r="K89" s="97">
        <v>593.2947368421053</v>
      </c>
      <c r="L89" s="88">
        <v>0.7</v>
      </c>
      <c r="M89" s="88">
        <v>23.470485</v>
      </c>
      <c r="N89" s="88">
        <v>82.030417</v>
      </c>
      <c r="O89" s="151">
        <v>1</v>
      </c>
    </row>
    <row r="90" spans="2:15" ht="15">
      <c r="B90" s="150">
        <v>11</v>
      </c>
      <c r="C90" s="96" t="s">
        <v>164</v>
      </c>
      <c r="D90" s="96" t="s">
        <v>153</v>
      </c>
      <c r="E90" s="92">
        <v>1</v>
      </c>
      <c r="F90" s="92">
        <v>25</v>
      </c>
      <c r="G90" s="92">
        <v>25</v>
      </c>
      <c r="H90" s="92">
        <v>3</v>
      </c>
      <c r="I90" s="88">
        <v>2.34613</v>
      </c>
      <c r="J90" s="88">
        <v>2.11565</v>
      </c>
      <c r="K90" s="97">
        <v>1113.5</v>
      </c>
      <c r="L90" s="88">
        <v>2.49</v>
      </c>
      <c r="M90" s="88">
        <v>23.47051</v>
      </c>
      <c r="N90" s="88">
        <v>82.030407</v>
      </c>
      <c r="O90" s="151">
        <v>1</v>
      </c>
    </row>
    <row r="91" spans="2:15" ht="15">
      <c r="B91" s="150">
        <v>12</v>
      </c>
      <c r="C91" s="96" t="s">
        <v>165</v>
      </c>
      <c r="D91" s="96" t="s">
        <v>154</v>
      </c>
      <c r="E91" s="92">
        <v>1</v>
      </c>
      <c r="F91" s="92">
        <v>40</v>
      </c>
      <c r="G91" s="92">
        <v>30</v>
      </c>
      <c r="H91" s="92">
        <v>3</v>
      </c>
      <c r="I91" s="88">
        <v>4.58348</v>
      </c>
      <c r="J91" s="88">
        <v>4.20871</v>
      </c>
      <c r="K91" s="97">
        <v>2215.1105263157897</v>
      </c>
      <c r="L91" s="88">
        <v>5.09</v>
      </c>
      <c r="M91" s="88">
        <v>23.469773</v>
      </c>
      <c r="N91" s="88">
        <v>82.028048</v>
      </c>
      <c r="O91" s="151">
        <v>5</v>
      </c>
    </row>
    <row r="92" spans="2:15" ht="15">
      <c r="B92" s="150">
        <v>13</v>
      </c>
      <c r="C92" s="96" t="s">
        <v>140</v>
      </c>
      <c r="D92" s="96" t="s">
        <v>154</v>
      </c>
      <c r="E92" s="92">
        <v>15</v>
      </c>
      <c r="F92" s="92">
        <v>20</v>
      </c>
      <c r="G92" s="92">
        <v>25</v>
      </c>
      <c r="H92" s="92">
        <v>0.75</v>
      </c>
      <c r="I92" s="88">
        <v>1.8291199999999999</v>
      </c>
      <c r="J92" s="88">
        <v>1.68627</v>
      </c>
      <c r="K92" s="97">
        <v>887.5105263157894</v>
      </c>
      <c r="L92" s="88">
        <v>2.9</v>
      </c>
      <c r="M92" s="88">
        <v>23.451056</v>
      </c>
      <c r="N92" s="88">
        <v>82.006279</v>
      </c>
      <c r="O92" s="151">
        <v>1</v>
      </c>
    </row>
    <row r="93" spans="2:15" ht="15">
      <c r="B93" s="150">
        <v>14</v>
      </c>
      <c r="C93" s="96" t="s">
        <v>139</v>
      </c>
      <c r="D93" s="96" t="s">
        <v>154</v>
      </c>
      <c r="E93" s="92">
        <v>1</v>
      </c>
      <c r="F93" s="92"/>
      <c r="G93" s="92"/>
      <c r="H93" s="92"/>
      <c r="I93" s="88">
        <v>2</v>
      </c>
      <c r="J93" s="88">
        <v>0.8</v>
      </c>
      <c r="K93" s="97">
        <v>421.05263157894734</v>
      </c>
      <c r="L93" s="88">
        <v>2.15</v>
      </c>
      <c r="M93" s="88">
        <v>23.469307</v>
      </c>
      <c r="N93" s="88">
        <v>82.02804</v>
      </c>
      <c r="O93" s="151">
        <v>1</v>
      </c>
    </row>
    <row r="94" spans="2:15" ht="15">
      <c r="B94" s="150">
        <v>15</v>
      </c>
      <c r="C94" s="96" t="s">
        <v>140</v>
      </c>
      <c r="D94" s="96" t="s">
        <v>155</v>
      </c>
      <c r="E94" s="92">
        <v>10</v>
      </c>
      <c r="F94" s="92">
        <v>20</v>
      </c>
      <c r="G94" s="92">
        <v>25</v>
      </c>
      <c r="H94" s="92">
        <v>0.75</v>
      </c>
      <c r="I94" s="88">
        <v>1.2294500000000002</v>
      </c>
      <c r="J94" s="88">
        <v>1.12684</v>
      </c>
      <c r="K94" s="97">
        <v>593.0736842105263</v>
      </c>
      <c r="L94" s="88">
        <v>2.6</v>
      </c>
      <c r="M94" s="88">
        <v>23.469925</v>
      </c>
      <c r="N94" s="88">
        <v>82.025405</v>
      </c>
      <c r="O94" s="151">
        <v>1</v>
      </c>
    </row>
    <row r="95" spans="2:15" ht="15">
      <c r="B95" s="150">
        <v>16</v>
      </c>
      <c r="C95" s="96" t="s">
        <v>140</v>
      </c>
      <c r="D95" s="96" t="s">
        <v>156</v>
      </c>
      <c r="E95" s="92">
        <v>4</v>
      </c>
      <c r="F95" s="92">
        <v>20</v>
      </c>
      <c r="G95" s="92">
        <v>30</v>
      </c>
      <c r="H95" s="92">
        <v>0.75</v>
      </c>
      <c r="I95" s="88">
        <v>0.56455</v>
      </c>
      <c r="J95" s="88">
        <v>0.50656</v>
      </c>
      <c r="K95" s="97">
        <v>266.61052631578946</v>
      </c>
      <c r="L95" s="88">
        <v>0.93</v>
      </c>
      <c r="M95" s="88">
        <v>23.47094</v>
      </c>
      <c r="N95" s="88">
        <v>82.023397</v>
      </c>
      <c r="O95" s="151">
        <v>1</v>
      </c>
    </row>
    <row r="96" spans="2:15" ht="15">
      <c r="B96" s="150">
        <v>17</v>
      </c>
      <c r="C96" s="96" t="s">
        <v>140</v>
      </c>
      <c r="D96" s="96" t="s">
        <v>157</v>
      </c>
      <c r="E96" s="92">
        <v>2</v>
      </c>
      <c r="F96" s="92">
        <v>25</v>
      </c>
      <c r="G96" s="92">
        <v>25</v>
      </c>
      <c r="H96" s="92">
        <v>0.75</v>
      </c>
      <c r="I96" s="88">
        <v>0.29708</v>
      </c>
      <c r="J96" s="88">
        <v>0.25704</v>
      </c>
      <c r="K96" s="97">
        <v>135.2842105263158</v>
      </c>
      <c r="L96" s="88">
        <v>1</v>
      </c>
      <c r="M96" s="88">
        <v>23.48115</v>
      </c>
      <c r="N96" s="88">
        <v>82.018108</v>
      </c>
      <c r="O96" s="151">
        <v>1</v>
      </c>
    </row>
    <row r="97" spans="2:15" ht="15">
      <c r="B97" s="150">
        <v>18</v>
      </c>
      <c r="C97" s="96" t="s">
        <v>140</v>
      </c>
      <c r="D97" s="96" t="s">
        <v>158</v>
      </c>
      <c r="E97" s="92">
        <v>6</v>
      </c>
      <c r="F97" s="92">
        <v>20</v>
      </c>
      <c r="G97" s="92">
        <v>30</v>
      </c>
      <c r="H97" s="92">
        <v>0.75</v>
      </c>
      <c r="I97" s="88">
        <v>0.83107</v>
      </c>
      <c r="J97" s="88">
        <v>0.7552</v>
      </c>
      <c r="K97" s="97">
        <v>397.4736842105263</v>
      </c>
      <c r="L97" s="88">
        <v>2.26</v>
      </c>
      <c r="M97" s="88">
        <v>23.481248</v>
      </c>
      <c r="N97" s="88">
        <v>82.01832</v>
      </c>
      <c r="O97" s="151">
        <v>1</v>
      </c>
    </row>
    <row r="98" spans="2:15" ht="15">
      <c r="B98" s="150">
        <v>19</v>
      </c>
      <c r="C98" s="96" t="s">
        <v>140</v>
      </c>
      <c r="D98" s="96" t="s">
        <v>159</v>
      </c>
      <c r="E98" s="92">
        <v>8</v>
      </c>
      <c r="F98" s="92">
        <v>20</v>
      </c>
      <c r="G98" s="92">
        <v>25</v>
      </c>
      <c r="H98" s="92">
        <v>0.75</v>
      </c>
      <c r="I98" s="88">
        <v>0.9895900000000001</v>
      </c>
      <c r="J98" s="88">
        <v>0.90307</v>
      </c>
      <c r="K98" s="97">
        <v>475.3</v>
      </c>
      <c r="L98" s="88">
        <v>0.66</v>
      </c>
      <c r="M98" s="88">
        <v>23.48135</v>
      </c>
      <c r="N98" s="88">
        <v>82.018615</v>
      </c>
      <c r="O98" s="151">
        <v>1</v>
      </c>
    </row>
    <row r="99" spans="2:15" ht="15">
      <c r="B99" s="150">
        <v>20</v>
      </c>
      <c r="C99" s="96" t="s">
        <v>140</v>
      </c>
      <c r="D99" s="96" t="s">
        <v>160</v>
      </c>
      <c r="E99" s="92">
        <v>4</v>
      </c>
      <c r="F99" s="92">
        <v>25</v>
      </c>
      <c r="G99" s="92">
        <v>20</v>
      </c>
      <c r="H99" s="92">
        <v>0.75</v>
      </c>
      <c r="I99" s="88">
        <v>0.50882</v>
      </c>
      <c r="J99" s="88">
        <v>0.45456</v>
      </c>
      <c r="K99" s="97">
        <v>239.2421052631579</v>
      </c>
      <c r="L99" s="88">
        <v>0.44</v>
      </c>
      <c r="M99" s="88">
        <v>23.479585</v>
      </c>
      <c r="N99" s="88">
        <v>82.020777</v>
      </c>
      <c r="O99" s="151">
        <v>1</v>
      </c>
    </row>
    <row r="100" spans="2:15" ht="15">
      <c r="B100" s="150">
        <v>21</v>
      </c>
      <c r="C100" s="96" t="s">
        <v>140</v>
      </c>
      <c r="D100" s="96" t="s">
        <v>161</v>
      </c>
      <c r="E100" s="92">
        <v>8</v>
      </c>
      <c r="F100" s="92">
        <v>20</v>
      </c>
      <c r="G100" s="92">
        <v>20</v>
      </c>
      <c r="H100" s="92">
        <v>0.75</v>
      </c>
      <c r="I100" s="88">
        <v>0.88159</v>
      </c>
      <c r="J100" s="88">
        <v>0.80231</v>
      </c>
      <c r="K100" s="97">
        <v>422.2684210526316</v>
      </c>
      <c r="L100" s="88">
        <v>0.6</v>
      </c>
      <c r="M100" s="88">
        <v>23.478693</v>
      </c>
      <c r="N100" s="88">
        <v>82.020918</v>
      </c>
      <c r="O100" s="151">
        <v>1</v>
      </c>
    </row>
    <row r="101" spans="2:15" ht="15">
      <c r="B101" s="150">
        <v>22</v>
      </c>
      <c r="C101" s="96" t="s">
        <v>140</v>
      </c>
      <c r="D101" s="96" t="s">
        <v>162</v>
      </c>
      <c r="E101" s="92">
        <v>4</v>
      </c>
      <c r="F101" s="92">
        <v>20</v>
      </c>
      <c r="G101" s="92">
        <v>20</v>
      </c>
      <c r="H101" s="92">
        <v>0.75</v>
      </c>
      <c r="I101" s="88">
        <v>0.45516</v>
      </c>
      <c r="J101" s="88">
        <v>0.40449</v>
      </c>
      <c r="K101" s="97">
        <v>212.88947368421051</v>
      </c>
      <c r="L101" s="88">
        <v>0.29</v>
      </c>
      <c r="M101" s="88">
        <v>23.478957</v>
      </c>
      <c r="N101" s="88">
        <v>82.022188</v>
      </c>
      <c r="O101" s="151">
        <v>1</v>
      </c>
    </row>
    <row r="102" spans="2:15" ht="15">
      <c r="B102" s="150">
        <v>23</v>
      </c>
      <c r="C102" s="96" t="s">
        <v>140</v>
      </c>
      <c r="D102" s="96" t="s">
        <v>163</v>
      </c>
      <c r="E102" s="92">
        <v>6</v>
      </c>
      <c r="F102" s="92">
        <v>25</v>
      </c>
      <c r="G102" s="92">
        <v>20</v>
      </c>
      <c r="H102" s="92">
        <v>0.75</v>
      </c>
      <c r="I102" s="88">
        <v>0.74868</v>
      </c>
      <c r="J102" s="88">
        <v>0.67833</v>
      </c>
      <c r="K102" s="97">
        <v>357.0157894736842</v>
      </c>
      <c r="L102" s="88">
        <v>0.43</v>
      </c>
      <c r="M102" s="88">
        <v>23.471697</v>
      </c>
      <c r="N102" s="88">
        <v>82.025263</v>
      </c>
      <c r="O102" s="151">
        <v>1</v>
      </c>
    </row>
    <row r="103" spans="2:15" ht="15">
      <c r="B103" s="150">
        <v>24</v>
      </c>
      <c r="C103" s="96" t="s">
        <v>139</v>
      </c>
      <c r="D103" s="96" t="s">
        <v>150</v>
      </c>
      <c r="E103" s="92">
        <v>1</v>
      </c>
      <c r="F103" s="92"/>
      <c r="G103" s="92"/>
      <c r="H103" s="92"/>
      <c r="I103" s="88">
        <v>2</v>
      </c>
      <c r="J103" s="88">
        <v>0.8</v>
      </c>
      <c r="K103" s="97">
        <v>421.05263157894734</v>
      </c>
      <c r="L103" s="88">
        <v>2.15</v>
      </c>
      <c r="M103" s="88">
        <v>23.49881</v>
      </c>
      <c r="N103" s="88">
        <v>82.021408</v>
      </c>
      <c r="O103" s="151">
        <v>1</v>
      </c>
    </row>
    <row r="104" spans="2:15" ht="15">
      <c r="B104" s="144" t="s">
        <v>144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45"/>
    </row>
    <row r="105" spans="2:15" ht="15">
      <c r="B105" s="146" t="s">
        <v>147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47"/>
    </row>
    <row r="106" spans="2:15" ht="15">
      <c r="B106" s="150">
        <v>1</v>
      </c>
      <c r="C106" s="96" t="s">
        <v>167</v>
      </c>
      <c r="D106" s="96" t="s">
        <v>166</v>
      </c>
      <c r="E106" s="89">
        <v>90</v>
      </c>
      <c r="F106" s="98">
        <v>100</v>
      </c>
      <c r="G106" s="98">
        <v>80</v>
      </c>
      <c r="H106" s="98"/>
      <c r="I106" s="88">
        <v>1.4152200000000001</v>
      </c>
      <c r="J106" s="88">
        <v>1.14039</v>
      </c>
      <c r="K106" s="97">
        <v>600.2052631578947</v>
      </c>
      <c r="L106" s="88">
        <v>2.03</v>
      </c>
      <c r="M106" s="88">
        <v>23.46715</v>
      </c>
      <c r="N106" s="88">
        <v>82.019642</v>
      </c>
      <c r="O106" s="151">
        <v>3</v>
      </c>
    </row>
    <row r="107" spans="2:15" ht="15">
      <c r="B107" s="150">
        <v>2</v>
      </c>
      <c r="C107" s="96" t="s">
        <v>167</v>
      </c>
      <c r="D107" s="96" t="s">
        <v>166</v>
      </c>
      <c r="E107" s="89">
        <v>90</v>
      </c>
      <c r="F107" s="98">
        <v>100</v>
      </c>
      <c r="G107" s="98">
        <v>100</v>
      </c>
      <c r="H107" s="98"/>
      <c r="I107" s="88">
        <v>1.66877</v>
      </c>
      <c r="J107" s="88">
        <v>1.34793</v>
      </c>
      <c r="K107" s="97">
        <v>709.4368421052632</v>
      </c>
      <c r="L107" s="88">
        <v>1.22</v>
      </c>
      <c r="M107" s="88">
        <v>23.465868</v>
      </c>
      <c r="N107" s="88">
        <v>82.019755</v>
      </c>
      <c r="O107" s="151">
        <v>4</v>
      </c>
    </row>
    <row r="108" spans="2:15" ht="15">
      <c r="B108" s="150">
        <v>3</v>
      </c>
      <c r="C108" s="96" t="s">
        <v>168</v>
      </c>
      <c r="D108" s="96" t="s">
        <v>166</v>
      </c>
      <c r="E108" s="89">
        <v>3</v>
      </c>
      <c r="F108" s="98">
        <v>5</v>
      </c>
      <c r="G108" s="98">
        <v>1</v>
      </c>
      <c r="H108" s="98">
        <v>1</v>
      </c>
      <c r="I108" s="88">
        <v>0.9450000000000001</v>
      </c>
      <c r="J108" s="88">
        <v>0.42</v>
      </c>
      <c r="K108" s="97">
        <v>221.05263157894737</v>
      </c>
      <c r="L108" s="88">
        <v>1</v>
      </c>
      <c r="M108" s="88">
        <v>23.465763</v>
      </c>
      <c r="N108" s="88">
        <v>82.019907</v>
      </c>
      <c r="O108" s="151">
        <v>1</v>
      </c>
    </row>
    <row r="109" spans="2:15" ht="15">
      <c r="B109" s="150">
        <v>4</v>
      </c>
      <c r="C109" s="96" t="s">
        <v>169</v>
      </c>
      <c r="D109" s="96" t="s">
        <v>166</v>
      </c>
      <c r="E109" s="89">
        <v>2</v>
      </c>
      <c r="F109" s="98">
        <v>3</v>
      </c>
      <c r="G109" s="98">
        <v>2.5</v>
      </c>
      <c r="H109" s="98">
        <v>1</v>
      </c>
      <c r="I109" s="88">
        <v>0.051000000000000004</v>
      </c>
      <c r="J109" s="88">
        <v>0.024</v>
      </c>
      <c r="K109" s="97">
        <v>12.631578947368421</v>
      </c>
      <c r="L109" s="88">
        <v>1</v>
      </c>
      <c r="M109" s="88">
        <v>23.47639</v>
      </c>
      <c r="N109" s="88">
        <v>82.3246</v>
      </c>
      <c r="O109" s="151">
        <v>1</v>
      </c>
    </row>
    <row r="110" spans="2:15" ht="15">
      <c r="B110" s="150">
        <v>5</v>
      </c>
      <c r="C110" s="96" t="s">
        <v>170</v>
      </c>
      <c r="D110" s="96" t="s">
        <v>166</v>
      </c>
      <c r="E110" s="89">
        <v>1</v>
      </c>
      <c r="F110" s="98">
        <v>100</v>
      </c>
      <c r="G110" s="98">
        <v>90</v>
      </c>
      <c r="H110" s="98">
        <v>687</v>
      </c>
      <c r="I110" s="88">
        <v>0.37567999999999996</v>
      </c>
      <c r="J110" s="88">
        <v>0.28611</v>
      </c>
      <c r="K110" s="97">
        <v>150.58421052631576</v>
      </c>
      <c r="L110" s="88">
        <v>5.68</v>
      </c>
      <c r="M110" s="88">
        <v>23.471578</v>
      </c>
      <c r="N110" s="88">
        <v>82.023167</v>
      </c>
      <c r="O110" s="151">
        <v>2</v>
      </c>
    </row>
    <row r="111" spans="2:15" ht="15">
      <c r="B111" s="150">
        <v>6</v>
      </c>
      <c r="C111" s="96" t="s">
        <v>169</v>
      </c>
      <c r="D111" s="96" t="s">
        <v>166</v>
      </c>
      <c r="E111" s="89">
        <v>10</v>
      </c>
      <c r="F111" s="98">
        <v>4</v>
      </c>
      <c r="G111" s="98">
        <v>2.5</v>
      </c>
      <c r="H111" s="98">
        <v>1</v>
      </c>
      <c r="I111" s="88">
        <v>0.33999999999999997</v>
      </c>
      <c r="J111" s="88">
        <v>0.16</v>
      </c>
      <c r="K111" s="97">
        <v>84.21052631578948</v>
      </c>
      <c r="L111" s="88">
        <v>1</v>
      </c>
      <c r="M111" s="88">
        <v>23.471673</v>
      </c>
      <c r="N111" s="88">
        <v>82.023135</v>
      </c>
      <c r="O111" s="151">
        <v>2</v>
      </c>
    </row>
    <row r="112" spans="2:15" ht="15">
      <c r="B112" s="150">
        <v>7</v>
      </c>
      <c r="C112" s="96" t="s">
        <v>169</v>
      </c>
      <c r="D112" s="96" t="s">
        <v>166</v>
      </c>
      <c r="E112" s="89">
        <v>8</v>
      </c>
      <c r="F112" s="98">
        <v>4</v>
      </c>
      <c r="G112" s="98">
        <v>2.5</v>
      </c>
      <c r="H112" s="98">
        <v>1</v>
      </c>
      <c r="I112" s="88">
        <v>0.272</v>
      </c>
      <c r="J112" s="88">
        <v>0.128</v>
      </c>
      <c r="K112" s="97">
        <v>67.36842105263158</v>
      </c>
      <c r="L112" s="88">
        <v>1</v>
      </c>
      <c r="M112" s="88">
        <v>23.472442</v>
      </c>
      <c r="N112" s="88">
        <v>82.022215</v>
      </c>
      <c r="O112" s="151">
        <v>2</v>
      </c>
    </row>
    <row r="113" spans="2:15" ht="15">
      <c r="B113" s="150">
        <v>8</v>
      </c>
      <c r="C113" s="96" t="s">
        <v>169</v>
      </c>
      <c r="D113" s="96" t="s">
        <v>166</v>
      </c>
      <c r="E113" s="89">
        <v>15</v>
      </c>
      <c r="F113" s="98">
        <v>3</v>
      </c>
      <c r="G113" s="98">
        <v>2.5</v>
      </c>
      <c r="H113" s="98">
        <v>1</v>
      </c>
      <c r="I113" s="88">
        <v>0.3825</v>
      </c>
      <c r="J113" s="88">
        <v>0.18</v>
      </c>
      <c r="K113" s="97">
        <v>94.73684210526316</v>
      </c>
      <c r="L113" s="88">
        <v>1</v>
      </c>
      <c r="M113" s="88">
        <v>23.472692</v>
      </c>
      <c r="N113" s="88">
        <v>82.021748</v>
      </c>
      <c r="O113" s="151">
        <v>1</v>
      </c>
    </row>
    <row r="114" spans="2:15" ht="15">
      <c r="B114" s="150">
        <v>9</v>
      </c>
      <c r="C114" s="96" t="s">
        <v>170</v>
      </c>
      <c r="D114" s="96" t="s">
        <v>166</v>
      </c>
      <c r="E114" s="89">
        <v>1</v>
      </c>
      <c r="F114" s="98">
        <v>150</v>
      </c>
      <c r="G114" s="98">
        <v>100</v>
      </c>
      <c r="H114" s="98">
        <v>1145</v>
      </c>
      <c r="I114" s="88">
        <v>0.58028</v>
      </c>
      <c r="J114" s="88">
        <v>0.47505</v>
      </c>
      <c r="K114" s="97">
        <v>250.02631578947367</v>
      </c>
      <c r="L114" s="88">
        <v>5.68</v>
      </c>
      <c r="M114" s="88">
        <v>23.47296</v>
      </c>
      <c r="N114" s="88">
        <v>82.021135</v>
      </c>
      <c r="O114" s="151">
        <v>5</v>
      </c>
    </row>
    <row r="115" spans="2:15" ht="15">
      <c r="B115" s="150">
        <v>10</v>
      </c>
      <c r="C115" s="96" t="s">
        <v>169</v>
      </c>
      <c r="D115" s="96" t="s">
        <v>166</v>
      </c>
      <c r="E115" s="89">
        <v>10</v>
      </c>
      <c r="F115" s="98">
        <v>4</v>
      </c>
      <c r="G115" s="98">
        <v>2.5</v>
      </c>
      <c r="H115" s="98">
        <v>1</v>
      </c>
      <c r="I115" s="88">
        <v>0.33999999999999997</v>
      </c>
      <c r="J115" s="88">
        <v>0.16</v>
      </c>
      <c r="K115" s="97">
        <v>84.21052631578948</v>
      </c>
      <c r="L115" s="88">
        <v>1</v>
      </c>
      <c r="M115" s="88">
        <v>23.473078</v>
      </c>
      <c r="N115" s="88">
        <v>82.020745</v>
      </c>
      <c r="O115" s="151">
        <v>2</v>
      </c>
    </row>
    <row r="116" spans="2:15" ht="15">
      <c r="B116" s="150">
        <v>11</v>
      </c>
      <c r="C116" s="96" t="s">
        <v>171</v>
      </c>
      <c r="D116" s="96" t="s">
        <v>166</v>
      </c>
      <c r="E116" s="89">
        <v>1</v>
      </c>
      <c r="F116" s="98">
        <v>14</v>
      </c>
      <c r="G116" s="98">
        <v>1</v>
      </c>
      <c r="H116" s="98">
        <v>1</v>
      </c>
      <c r="I116" s="88">
        <v>0.9</v>
      </c>
      <c r="J116" s="88">
        <v>0.4</v>
      </c>
      <c r="K116" s="97">
        <v>210.52631578947367</v>
      </c>
      <c r="L116" s="88">
        <v>18</v>
      </c>
      <c r="M116" s="88">
        <v>23.47483</v>
      </c>
      <c r="N116" s="88">
        <v>82.019378</v>
      </c>
      <c r="O116" s="151">
        <v>4</v>
      </c>
    </row>
    <row r="117" spans="2:15" ht="15">
      <c r="B117" s="150">
        <v>12</v>
      </c>
      <c r="C117" s="96" t="s">
        <v>169</v>
      </c>
      <c r="D117" s="96" t="s">
        <v>166</v>
      </c>
      <c r="E117" s="89">
        <v>10</v>
      </c>
      <c r="F117" s="98">
        <v>4</v>
      </c>
      <c r="G117" s="98">
        <v>2.5</v>
      </c>
      <c r="H117" s="98">
        <v>1</v>
      </c>
      <c r="I117" s="88">
        <v>0.33999999999999997</v>
      </c>
      <c r="J117" s="88">
        <v>0.16</v>
      </c>
      <c r="K117" s="97">
        <v>84.21052631578948</v>
      </c>
      <c r="L117" s="88">
        <v>1</v>
      </c>
      <c r="M117" s="88">
        <v>23.474841</v>
      </c>
      <c r="N117" s="88">
        <v>82.018626</v>
      </c>
      <c r="O117" s="151">
        <v>2</v>
      </c>
    </row>
    <row r="118" spans="2:15" ht="15">
      <c r="B118" s="150">
        <v>13</v>
      </c>
      <c r="C118" s="96" t="s">
        <v>169</v>
      </c>
      <c r="D118" s="96" t="s">
        <v>166</v>
      </c>
      <c r="E118" s="89">
        <v>6</v>
      </c>
      <c r="F118" s="98">
        <v>3</v>
      </c>
      <c r="G118" s="98">
        <v>2.5</v>
      </c>
      <c r="H118" s="98">
        <v>1</v>
      </c>
      <c r="I118" s="88">
        <v>0.153</v>
      </c>
      <c r="J118" s="88">
        <v>0.072</v>
      </c>
      <c r="K118" s="97">
        <v>37.89473684210526</v>
      </c>
      <c r="L118" s="88">
        <v>1</v>
      </c>
      <c r="M118" s="88">
        <v>23.475245</v>
      </c>
      <c r="N118" s="88">
        <v>82.019432</v>
      </c>
      <c r="O118" s="151">
        <v>1</v>
      </c>
    </row>
    <row r="119" spans="2:15" ht="15">
      <c r="B119" s="150">
        <v>14</v>
      </c>
      <c r="C119" s="96" t="s">
        <v>169</v>
      </c>
      <c r="D119" s="96" t="s">
        <v>166</v>
      </c>
      <c r="E119" s="89">
        <v>8</v>
      </c>
      <c r="F119" s="98">
        <v>3</v>
      </c>
      <c r="G119" s="98">
        <v>2.5</v>
      </c>
      <c r="H119" s="98">
        <v>1</v>
      </c>
      <c r="I119" s="88">
        <v>0.20400000000000001</v>
      </c>
      <c r="J119" s="88">
        <v>0.096</v>
      </c>
      <c r="K119" s="97">
        <v>50.526315789473685</v>
      </c>
      <c r="L119" s="88">
        <v>1</v>
      </c>
      <c r="M119" s="88">
        <v>23.476105</v>
      </c>
      <c r="N119" s="88">
        <v>82.018807</v>
      </c>
      <c r="O119" s="151">
        <v>1</v>
      </c>
    </row>
    <row r="120" spans="2:15" ht="15">
      <c r="B120" s="150">
        <v>15</v>
      </c>
      <c r="C120" s="96" t="s">
        <v>169</v>
      </c>
      <c r="D120" s="96" t="s">
        <v>166</v>
      </c>
      <c r="E120" s="89">
        <v>6</v>
      </c>
      <c r="F120" s="98">
        <v>4</v>
      </c>
      <c r="G120" s="98">
        <v>2.5</v>
      </c>
      <c r="H120" s="98">
        <v>1</v>
      </c>
      <c r="I120" s="88">
        <v>0.20400000000000001</v>
      </c>
      <c r="J120" s="88">
        <v>0.096</v>
      </c>
      <c r="K120" s="97">
        <v>50.526315789473685</v>
      </c>
      <c r="L120" s="88">
        <v>1</v>
      </c>
      <c r="M120" s="88">
        <v>23.480968</v>
      </c>
      <c r="N120" s="88">
        <v>82.01774</v>
      </c>
      <c r="O120" s="151">
        <v>2</v>
      </c>
    </row>
    <row r="121" spans="2:15" ht="15">
      <c r="B121" s="150">
        <v>16</v>
      </c>
      <c r="C121" s="96" t="s">
        <v>169</v>
      </c>
      <c r="D121" s="96" t="s">
        <v>166</v>
      </c>
      <c r="E121" s="89">
        <v>2</v>
      </c>
      <c r="F121" s="98">
        <v>5</v>
      </c>
      <c r="G121" s="98">
        <v>2.5</v>
      </c>
      <c r="H121" s="98">
        <v>1</v>
      </c>
      <c r="I121" s="88">
        <v>0.08499999999999999</v>
      </c>
      <c r="J121" s="88">
        <v>0.04</v>
      </c>
      <c r="K121" s="97">
        <v>21.05263157894737</v>
      </c>
      <c r="L121" s="88">
        <v>1</v>
      </c>
      <c r="M121" s="88">
        <v>23.479608</v>
      </c>
      <c r="N121" s="88">
        <v>82.020552</v>
      </c>
      <c r="O121" s="151">
        <v>3</v>
      </c>
    </row>
    <row r="122" spans="2:15" ht="15">
      <c r="B122" s="150">
        <v>17</v>
      </c>
      <c r="C122" s="96" t="s">
        <v>170</v>
      </c>
      <c r="D122" s="96" t="s">
        <v>166</v>
      </c>
      <c r="E122" s="89">
        <v>1</v>
      </c>
      <c r="F122" s="98">
        <v>150</v>
      </c>
      <c r="G122" s="98">
        <v>100</v>
      </c>
      <c r="H122" s="98">
        <v>1145</v>
      </c>
      <c r="I122" s="88">
        <v>0.58028</v>
      </c>
      <c r="J122" s="88">
        <v>0.47505</v>
      </c>
      <c r="K122" s="97">
        <v>250.02631578947367</v>
      </c>
      <c r="L122" s="88">
        <v>2.9</v>
      </c>
      <c r="M122" s="88">
        <v>23.478655</v>
      </c>
      <c r="N122" s="88">
        <v>82.022673</v>
      </c>
      <c r="O122" s="151">
        <v>3</v>
      </c>
    </row>
    <row r="123" spans="2:15" ht="15">
      <c r="B123" s="150">
        <v>18</v>
      </c>
      <c r="C123" s="96" t="s">
        <v>170</v>
      </c>
      <c r="D123" s="96" t="s">
        <v>166</v>
      </c>
      <c r="E123" s="89">
        <v>1</v>
      </c>
      <c r="F123" s="98">
        <v>100</v>
      </c>
      <c r="G123" s="98">
        <v>80</v>
      </c>
      <c r="H123" s="98">
        <v>611</v>
      </c>
      <c r="I123" s="88">
        <v>0.34085000000000004</v>
      </c>
      <c r="J123" s="88">
        <v>0.25391</v>
      </c>
      <c r="K123" s="97">
        <v>133.63684210526318</v>
      </c>
      <c r="L123" s="88">
        <v>1.93</v>
      </c>
      <c r="M123" s="88">
        <v>23.475793</v>
      </c>
      <c r="N123" s="88">
        <v>82.02365</v>
      </c>
      <c r="O123" s="151">
        <v>2</v>
      </c>
    </row>
    <row r="124" spans="2:15" ht="15">
      <c r="B124" s="150">
        <v>19</v>
      </c>
      <c r="C124" s="96" t="s">
        <v>169</v>
      </c>
      <c r="D124" s="96" t="s">
        <v>166</v>
      </c>
      <c r="E124" s="89">
        <v>2</v>
      </c>
      <c r="F124" s="98">
        <v>5</v>
      </c>
      <c r="G124" s="98">
        <v>2.5</v>
      </c>
      <c r="H124" s="98">
        <v>1</v>
      </c>
      <c r="I124" s="88">
        <v>0.08499999999999999</v>
      </c>
      <c r="J124" s="88">
        <v>0.04</v>
      </c>
      <c r="K124" s="97">
        <v>21.05263157894737</v>
      </c>
      <c r="L124" s="88">
        <v>1</v>
      </c>
      <c r="M124" s="88">
        <v>23.474657</v>
      </c>
      <c r="N124" s="88">
        <v>82.024945</v>
      </c>
      <c r="O124" s="151">
        <v>3</v>
      </c>
    </row>
    <row r="125" spans="2:15" ht="15">
      <c r="B125" s="150">
        <v>20</v>
      </c>
      <c r="C125" s="96" t="s">
        <v>169</v>
      </c>
      <c r="D125" s="96" t="s">
        <v>166</v>
      </c>
      <c r="E125" s="89">
        <v>6</v>
      </c>
      <c r="F125" s="98">
        <v>3</v>
      </c>
      <c r="G125" s="98">
        <v>2.5</v>
      </c>
      <c r="H125" s="98">
        <v>1</v>
      </c>
      <c r="I125" s="88">
        <v>0.153</v>
      </c>
      <c r="J125" s="88">
        <v>0.072</v>
      </c>
      <c r="K125" s="97">
        <v>37.89473684210526</v>
      </c>
      <c r="L125" s="88">
        <v>1</v>
      </c>
      <c r="M125" s="88">
        <v>23.474598</v>
      </c>
      <c r="N125" s="88">
        <v>82.024902</v>
      </c>
      <c r="O125" s="151">
        <v>1</v>
      </c>
    </row>
    <row r="126" spans="2:15" ht="15">
      <c r="B126" s="150">
        <v>21</v>
      </c>
      <c r="C126" s="96" t="s">
        <v>169</v>
      </c>
      <c r="D126" s="96" t="s">
        <v>166</v>
      </c>
      <c r="E126" s="89">
        <v>5</v>
      </c>
      <c r="F126" s="98">
        <v>4</v>
      </c>
      <c r="G126" s="98">
        <v>2.5</v>
      </c>
      <c r="H126" s="98">
        <v>1</v>
      </c>
      <c r="I126" s="88">
        <v>0.16999999999999998</v>
      </c>
      <c r="J126" s="88">
        <v>0.08</v>
      </c>
      <c r="K126" s="97">
        <v>42.10526315789474</v>
      </c>
      <c r="L126" s="88">
        <v>1</v>
      </c>
      <c r="M126" s="88">
        <v>23.454572</v>
      </c>
      <c r="N126" s="88">
        <v>82.024868</v>
      </c>
      <c r="O126" s="151">
        <v>2</v>
      </c>
    </row>
    <row r="127" spans="2:15" ht="15">
      <c r="B127" s="150">
        <v>22</v>
      </c>
      <c r="C127" s="96" t="s">
        <v>169</v>
      </c>
      <c r="D127" s="96" t="s">
        <v>166</v>
      </c>
      <c r="E127" s="89">
        <v>11</v>
      </c>
      <c r="F127" s="98">
        <v>5</v>
      </c>
      <c r="G127" s="98">
        <v>2.5</v>
      </c>
      <c r="H127" s="98">
        <v>1</v>
      </c>
      <c r="I127" s="88">
        <v>0.4675</v>
      </c>
      <c r="J127" s="88">
        <v>0.22</v>
      </c>
      <c r="K127" s="97">
        <v>115.78947368421052</v>
      </c>
      <c r="L127" s="88">
        <v>1</v>
      </c>
      <c r="M127" s="88">
        <v>23.474267</v>
      </c>
      <c r="N127" s="88">
        <v>82.024827</v>
      </c>
      <c r="O127" s="151">
        <v>3</v>
      </c>
    </row>
    <row r="128" spans="2:15" ht="15">
      <c r="B128" s="150">
        <v>23</v>
      </c>
      <c r="C128" s="96" t="s">
        <v>169</v>
      </c>
      <c r="D128" s="96" t="s">
        <v>166</v>
      </c>
      <c r="E128" s="89">
        <v>7</v>
      </c>
      <c r="F128" s="98">
        <v>5</v>
      </c>
      <c r="G128" s="98">
        <v>2.5</v>
      </c>
      <c r="H128" s="98">
        <v>1</v>
      </c>
      <c r="I128" s="88">
        <v>0.2975</v>
      </c>
      <c r="J128" s="88">
        <v>0.14</v>
      </c>
      <c r="K128" s="97">
        <v>73.6842105263158</v>
      </c>
      <c r="L128" s="88">
        <v>1</v>
      </c>
      <c r="M128" s="88">
        <v>23.473997</v>
      </c>
      <c r="N128" s="88">
        <v>82.02475</v>
      </c>
      <c r="O128" s="151">
        <v>3</v>
      </c>
    </row>
    <row r="129" spans="2:15" ht="15">
      <c r="B129" s="150">
        <v>24</v>
      </c>
      <c r="C129" s="96" t="s">
        <v>170</v>
      </c>
      <c r="D129" s="96" t="s">
        <v>166</v>
      </c>
      <c r="E129" s="89">
        <v>1</v>
      </c>
      <c r="F129" s="98">
        <v>150</v>
      </c>
      <c r="G129" s="98">
        <v>100</v>
      </c>
      <c r="H129" s="98">
        <v>1145</v>
      </c>
      <c r="I129" s="88">
        <v>0.58028</v>
      </c>
      <c r="J129" s="88">
        <v>0.47505</v>
      </c>
      <c r="K129" s="97">
        <v>250.02631578947367</v>
      </c>
      <c r="L129" s="88">
        <v>4.69</v>
      </c>
      <c r="M129" s="88">
        <v>23.473595</v>
      </c>
      <c r="N129" s="88">
        <v>82.02457</v>
      </c>
      <c r="O129" s="151">
        <v>3</v>
      </c>
    </row>
    <row r="130" spans="2:15" ht="15">
      <c r="B130" s="150">
        <v>25</v>
      </c>
      <c r="C130" s="96" t="s">
        <v>169</v>
      </c>
      <c r="D130" s="96" t="s">
        <v>166</v>
      </c>
      <c r="E130" s="89">
        <v>8</v>
      </c>
      <c r="F130" s="98">
        <v>3</v>
      </c>
      <c r="G130" s="98">
        <v>2.5</v>
      </c>
      <c r="H130" s="98">
        <v>1</v>
      </c>
      <c r="I130" s="88">
        <v>0.20400000000000001</v>
      </c>
      <c r="J130" s="88">
        <v>0.096</v>
      </c>
      <c r="K130" s="97">
        <v>50.526315789473685</v>
      </c>
      <c r="L130" s="88">
        <v>1</v>
      </c>
      <c r="M130" s="88">
        <v>23.472993</v>
      </c>
      <c r="N130" s="88">
        <v>82.024598</v>
      </c>
      <c r="O130" s="151">
        <v>1</v>
      </c>
    </row>
    <row r="131" spans="2:15" ht="15">
      <c r="B131" s="150">
        <v>26</v>
      </c>
      <c r="C131" s="96" t="s">
        <v>167</v>
      </c>
      <c r="D131" s="96" t="s">
        <v>166</v>
      </c>
      <c r="E131" s="89">
        <v>90</v>
      </c>
      <c r="F131" s="98">
        <v>100</v>
      </c>
      <c r="G131" s="98">
        <v>100</v>
      </c>
      <c r="H131" s="98"/>
      <c r="I131" s="88">
        <v>1.66877</v>
      </c>
      <c r="J131" s="88">
        <v>1.34793</v>
      </c>
      <c r="K131" s="97">
        <v>709.4368421052632</v>
      </c>
      <c r="L131" s="88">
        <v>2.43</v>
      </c>
      <c r="M131" s="88">
        <v>23.467112</v>
      </c>
      <c r="N131" s="88">
        <v>82.022655</v>
      </c>
      <c r="O131" s="151">
        <v>4</v>
      </c>
    </row>
    <row r="132" spans="2:15" ht="15">
      <c r="B132" s="144" t="s">
        <v>118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45"/>
    </row>
    <row r="133" spans="2:15" ht="15">
      <c r="B133" s="146" t="s">
        <v>219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47"/>
    </row>
    <row r="134" spans="2:15" ht="15">
      <c r="B134" s="150">
        <v>1</v>
      </c>
      <c r="C134" s="88" t="s">
        <v>218</v>
      </c>
      <c r="D134" s="88" t="s">
        <v>182</v>
      </c>
      <c r="E134" s="89">
        <v>7</v>
      </c>
      <c r="F134" s="88">
        <v>25</v>
      </c>
      <c r="G134" s="88">
        <v>30</v>
      </c>
      <c r="H134" s="88">
        <v>0.75</v>
      </c>
      <c r="I134" s="88">
        <v>1.05813</v>
      </c>
      <c r="J134" s="88">
        <v>0.96704</v>
      </c>
      <c r="K134" s="97">
        <v>508.9684210526316</v>
      </c>
      <c r="L134" s="88">
        <v>0.68</v>
      </c>
      <c r="M134" s="88">
        <v>23.47034</v>
      </c>
      <c r="N134" s="88">
        <v>82.033473</v>
      </c>
      <c r="O134" s="151">
        <v>1</v>
      </c>
    </row>
    <row r="135" spans="2:15" ht="15">
      <c r="B135" s="150">
        <v>2</v>
      </c>
      <c r="C135" s="88" t="s">
        <v>218</v>
      </c>
      <c r="D135" s="88" t="s">
        <v>183</v>
      </c>
      <c r="E135" s="89">
        <v>3</v>
      </c>
      <c r="F135" s="88">
        <v>25</v>
      </c>
      <c r="G135" s="88">
        <v>25</v>
      </c>
      <c r="H135" s="88">
        <v>0.75</v>
      </c>
      <c r="I135" s="88">
        <v>0.43034</v>
      </c>
      <c r="J135" s="88">
        <v>0.38136</v>
      </c>
      <c r="K135" s="97">
        <v>200.7157894736842</v>
      </c>
      <c r="L135" s="88">
        <v>0.32</v>
      </c>
      <c r="M135" s="88">
        <v>23.470345</v>
      </c>
      <c r="N135" s="88">
        <v>82.032215</v>
      </c>
      <c r="O135" s="151">
        <v>1</v>
      </c>
    </row>
    <row r="136" spans="2:15" ht="15">
      <c r="B136" s="150">
        <v>3</v>
      </c>
      <c r="C136" s="88" t="s">
        <v>218</v>
      </c>
      <c r="D136" s="88" t="s">
        <v>183</v>
      </c>
      <c r="E136" s="89">
        <v>4</v>
      </c>
      <c r="F136" s="88">
        <v>30</v>
      </c>
      <c r="G136" s="88">
        <v>30</v>
      </c>
      <c r="H136" s="88">
        <v>0.75</v>
      </c>
      <c r="I136" s="88">
        <v>0.6721999999999999</v>
      </c>
      <c r="J136" s="88">
        <v>0.60703</v>
      </c>
      <c r="K136" s="97">
        <v>319.4894736842105</v>
      </c>
      <c r="L136" s="88">
        <v>0.64</v>
      </c>
      <c r="M136" s="88">
        <v>23.470242</v>
      </c>
      <c r="N136" s="88">
        <v>82.032612</v>
      </c>
      <c r="O136" s="151">
        <v>1</v>
      </c>
    </row>
    <row r="137" spans="2:15" ht="15">
      <c r="B137" s="150">
        <v>4</v>
      </c>
      <c r="C137" s="88" t="s">
        <v>218</v>
      </c>
      <c r="D137" s="88" t="s">
        <v>184</v>
      </c>
      <c r="E137" s="89">
        <v>8</v>
      </c>
      <c r="F137" s="88">
        <v>30</v>
      </c>
      <c r="G137" s="88">
        <v>30</v>
      </c>
      <c r="H137" s="88">
        <v>0.75</v>
      </c>
      <c r="I137" s="88">
        <v>1.3118400000000001</v>
      </c>
      <c r="J137" s="88">
        <v>1.20375</v>
      </c>
      <c r="K137" s="97">
        <v>633.5526315789474</v>
      </c>
      <c r="L137" s="88">
        <v>0.7</v>
      </c>
      <c r="M137" s="88">
        <v>23.469458</v>
      </c>
      <c r="N137" s="88">
        <v>82.033625</v>
      </c>
      <c r="O137" s="151">
        <v>1</v>
      </c>
    </row>
    <row r="138" spans="2:15" ht="15">
      <c r="B138" s="150">
        <v>5</v>
      </c>
      <c r="C138" s="88" t="s">
        <v>218</v>
      </c>
      <c r="D138" s="88" t="s">
        <v>185</v>
      </c>
      <c r="E138" s="89">
        <v>4</v>
      </c>
      <c r="F138" s="88">
        <v>25</v>
      </c>
      <c r="G138" s="88">
        <v>30</v>
      </c>
      <c r="H138" s="88">
        <v>0.75</v>
      </c>
      <c r="I138" s="88">
        <v>0.6183799999999999</v>
      </c>
      <c r="J138" s="88">
        <v>0.5568</v>
      </c>
      <c r="K138" s="97">
        <v>293.05263157894734</v>
      </c>
      <c r="L138" s="88">
        <v>0.33</v>
      </c>
      <c r="M138" s="88">
        <v>23.469097</v>
      </c>
      <c r="N138" s="88">
        <v>82.035248</v>
      </c>
      <c r="O138" s="151">
        <v>1</v>
      </c>
    </row>
    <row r="139" spans="2:15" ht="15">
      <c r="B139" s="150">
        <v>6</v>
      </c>
      <c r="C139" s="88" t="s">
        <v>218</v>
      </c>
      <c r="D139" s="88" t="s">
        <v>186</v>
      </c>
      <c r="E139" s="89">
        <v>2</v>
      </c>
      <c r="F139" s="88">
        <v>25</v>
      </c>
      <c r="G139" s="88">
        <v>25</v>
      </c>
      <c r="H139" s="88">
        <v>0.75</v>
      </c>
      <c r="I139" s="88">
        <v>0.29708</v>
      </c>
      <c r="J139" s="88">
        <v>0.25704</v>
      </c>
      <c r="K139" s="97">
        <v>135.2842105263158</v>
      </c>
      <c r="L139" s="88">
        <v>0.09</v>
      </c>
      <c r="M139" s="88">
        <v>23.469795</v>
      </c>
      <c r="N139" s="88">
        <v>82.035263</v>
      </c>
      <c r="O139" s="151">
        <v>1</v>
      </c>
    </row>
    <row r="140" spans="2:15" ht="15">
      <c r="B140" s="150">
        <v>7</v>
      </c>
      <c r="C140" s="88" t="s">
        <v>218</v>
      </c>
      <c r="D140" s="88" t="s">
        <v>186</v>
      </c>
      <c r="E140" s="89">
        <v>2</v>
      </c>
      <c r="F140" s="88">
        <v>25</v>
      </c>
      <c r="G140" s="88">
        <v>25</v>
      </c>
      <c r="H140" s="88">
        <v>0.75</v>
      </c>
      <c r="I140" s="88">
        <v>0.29708</v>
      </c>
      <c r="J140" s="88">
        <v>0.25704</v>
      </c>
      <c r="K140" s="97">
        <v>135.2842105263158</v>
      </c>
      <c r="L140" s="88">
        <v>0.1</v>
      </c>
      <c r="M140" s="88">
        <v>23.469465</v>
      </c>
      <c r="N140" s="88">
        <v>82.035352</v>
      </c>
      <c r="O140" s="151">
        <v>1</v>
      </c>
    </row>
    <row r="141" spans="2:15" ht="15">
      <c r="B141" s="150">
        <v>8</v>
      </c>
      <c r="C141" s="88" t="s">
        <v>218</v>
      </c>
      <c r="D141" s="88" t="s">
        <v>185</v>
      </c>
      <c r="E141" s="89">
        <v>2</v>
      </c>
      <c r="F141" s="88">
        <v>30</v>
      </c>
      <c r="G141" s="88">
        <v>25</v>
      </c>
      <c r="H141" s="88">
        <v>0.75</v>
      </c>
      <c r="I141" s="88">
        <v>0.29708</v>
      </c>
      <c r="J141" s="88">
        <v>0.25704</v>
      </c>
      <c r="K141" s="97">
        <v>135.2842105263158</v>
      </c>
      <c r="L141" s="88">
        <v>0.16</v>
      </c>
      <c r="M141" s="88">
        <v>23.469795</v>
      </c>
      <c r="N141" s="88">
        <v>82.035263</v>
      </c>
      <c r="O141" s="151">
        <v>1</v>
      </c>
    </row>
    <row r="142" spans="2:15" ht="15">
      <c r="B142" s="150">
        <v>9</v>
      </c>
      <c r="C142" s="88" t="s">
        <v>218</v>
      </c>
      <c r="D142" s="88" t="s">
        <v>183</v>
      </c>
      <c r="E142" s="89">
        <v>6</v>
      </c>
      <c r="F142" s="88">
        <v>30</v>
      </c>
      <c r="G142" s="88">
        <v>30</v>
      </c>
      <c r="H142" s="88">
        <v>0.75</v>
      </c>
      <c r="I142" s="88">
        <v>0.99202</v>
      </c>
      <c r="J142" s="88">
        <v>0.90539</v>
      </c>
      <c r="K142" s="97">
        <v>476.5210526315789</v>
      </c>
      <c r="L142" s="88">
        <v>0.7</v>
      </c>
      <c r="M142" s="88">
        <v>23.468983</v>
      </c>
      <c r="N142" s="88">
        <v>82.031387</v>
      </c>
      <c r="O142" s="151">
        <v>1</v>
      </c>
    </row>
    <row r="143" spans="2:15" ht="15">
      <c r="B143" s="150">
        <v>10</v>
      </c>
      <c r="C143" s="88" t="s">
        <v>218</v>
      </c>
      <c r="D143" s="88" t="s">
        <v>187</v>
      </c>
      <c r="E143" s="89">
        <v>4</v>
      </c>
      <c r="F143" s="88">
        <v>25</v>
      </c>
      <c r="G143" s="88">
        <v>30</v>
      </c>
      <c r="H143" s="88">
        <v>0.75</v>
      </c>
      <c r="I143" s="88">
        <v>0.6183799999999999</v>
      </c>
      <c r="J143" s="88">
        <v>0.5568</v>
      </c>
      <c r="K143" s="97">
        <v>293.05263157894734</v>
      </c>
      <c r="L143" s="88">
        <v>0.32</v>
      </c>
      <c r="M143" s="88">
        <v>23.467197</v>
      </c>
      <c r="N143" s="88">
        <v>82.036682</v>
      </c>
      <c r="O143" s="151">
        <v>1</v>
      </c>
    </row>
    <row r="144" spans="2:15" ht="15">
      <c r="B144" s="150">
        <v>11</v>
      </c>
      <c r="C144" s="88" t="s">
        <v>218</v>
      </c>
      <c r="D144" s="88" t="s">
        <v>183</v>
      </c>
      <c r="E144" s="89">
        <v>4</v>
      </c>
      <c r="F144" s="88">
        <v>30</v>
      </c>
      <c r="G144" s="88">
        <v>30</v>
      </c>
      <c r="H144" s="88">
        <v>0.75</v>
      </c>
      <c r="I144" s="88">
        <v>0.6721999999999999</v>
      </c>
      <c r="J144" s="88">
        <v>0.60703</v>
      </c>
      <c r="K144" s="97">
        <v>319.4894736842105</v>
      </c>
      <c r="L144" s="88">
        <v>0.34</v>
      </c>
      <c r="M144" s="88">
        <v>23.466767</v>
      </c>
      <c r="N144" s="88">
        <v>82.0407</v>
      </c>
      <c r="O144" s="151">
        <v>1</v>
      </c>
    </row>
    <row r="145" spans="2:15" ht="15">
      <c r="B145" s="150">
        <v>12</v>
      </c>
      <c r="C145" s="88" t="s">
        <v>218</v>
      </c>
      <c r="D145" s="88" t="s">
        <v>187</v>
      </c>
      <c r="E145" s="89">
        <v>4</v>
      </c>
      <c r="F145" s="88">
        <v>25</v>
      </c>
      <c r="G145" s="88">
        <v>30</v>
      </c>
      <c r="H145" s="88">
        <v>0.75</v>
      </c>
      <c r="I145" s="88">
        <v>0.6183799999999999</v>
      </c>
      <c r="J145" s="88">
        <v>0.5568</v>
      </c>
      <c r="K145" s="97">
        <v>293.05263157894734</v>
      </c>
      <c r="L145" s="88">
        <v>0.36</v>
      </c>
      <c r="M145" s="88">
        <v>23.466653</v>
      </c>
      <c r="N145" s="88">
        <v>82.041282</v>
      </c>
      <c r="O145" s="151">
        <v>1</v>
      </c>
    </row>
    <row r="146" spans="2:15" ht="15">
      <c r="B146" s="150">
        <v>13</v>
      </c>
      <c r="C146" s="88" t="s">
        <v>218</v>
      </c>
      <c r="D146" s="88" t="s">
        <v>188</v>
      </c>
      <c r="E146" s="89">
        <v>4</v>
      </c>
      <c r="F146" s="88">
        <v>30</v>
      </c>
      <c r="G146" s="88">
        <v>30</v>
      </c>
      <c r="H146" s="88">
        <v>0.75</v>
      </c>
      <c r="I146" s="88">
        <v>0.6721999999999999</v>
      </c>
      <c r="J146" s="88">
        <v>0.60703</v>
      </c>
      <c r="K146" s="97">
        <v>319.4894736842105</v>
      </c>
      <c r="L146" s="88">
        <v>0.31</v>
      </c>
      <c r="M146" s="88">
        <v>23.468947</v>
      </c>
      <c r="N146" s="88">
        <v>82.04175</v>
      </c>
      <c r="O146" s="151">
        <v>1</v>
      </c>
    </row>
    <row r="147" spans="2:15" ht="15">
      <c r="B147" s="150">
        <v>14</v>
      </c>
      <c r="C147" s="88" t="s">
        <v>218</v>
      </c>
      <c r="D147" s="88" t="s">
        <v>189</v>
      </c>
      <c r="E147" s="89">
        <v>10</v>
      </c>
      <c r="F147" s="88">
        <v>20</v>
      </c>
      <c r="G147" s="88">
        <v>25</v>
      </c>
      <c r="H147" s="88">
        <v>0.75</v>
      </c>
      <c r="I147" s="88">
        <v>1.2294500000000002</v>
      </c>
      <c r="J147" s="88">
        <v>1.12684</v>
      </c>
      <c r="K147" s="97">
        <v>593.0736842105263</v>
      </c>
      <c r="L147" s="88">
        <v>1.48</v>
      </c>
      <c r="M147" s="88">
        <v>23.468218</v>
      </c>
      <c r="N147" s="88">
        <v>82.042677</v>
      </c>
      <c r="O147" s="151">
        <v>1</v>
      </c>
    </row>
    <row r="148" spans="2:15" ht="15">
      <c r="B148" s="150">
        <v>15</v>
      </c>
      <c r="C148" s="88" t="s">
        <v>139</v>
      </c>
      <c r="D148" s="88" t="s">
        <v>190</v>
      </c>
      <c r="E148" s="89">
        <v>1</v>
      </c>
      <c r="F148" s="88"/>
      <c r="G148" s="88"/>
      <c r="H148" s="88"/>
      <c r="I148" s="88">
        <v>2</v>
      </c>
      <c r="J148" s="88">
        <v>0.8</v>
      </c>
      <c r="K148" s="97">
        <v>421.05263157894734</v>
      </c>
      <c r="L148" s="88">
        <v>2.15</v>
      </c>
      <c r="M148" s="88">
        <v>23.467292</v>
      </c>
      <c r="N148" s="88">
        <v>82.045137</v>
      </c>
      <c r="O148" s="151">
        <v>1</v>
      </c>
    </row>
    <row r="149" spans="2:15" ht="15">
      <c r="B149" s="150">
        <v>16</v>
      </c>
      <c r="C149" s="88" t="s">
        <v>218</v>
      </c>
      <c r="D149" s="88" t="s">
        <v>191</v>
      </c>
      <c r="E149" s="89">
        <v>6</v>
      </c>
      <c r="F149" s="88">
        <v>25</v>
      </c>
      <c r="G149" s="88">
        <v>30</v>
      </c>
      <c r="H149" s="88">
        <v>0.75</v>
      </c>
      <c r="I149" s="88">
        <v>0.91154</v>
      </c>
      <c r="J149" s="88">
        <v>0.83029</v>
      </c>
      <c r="K149" s="97">
        <v>436.9947368421053</v>
      </c>
      <c r="L149" s="88">
        <v>2.37</v>
      </c>
      <c r="M149" s="88">
        <v>23.466167</v>
      </c>
      <c r="N149" s="88">
        <v>82.046573</v>
      </c>
      <c r="O149" s="151">
        <v>1</v>
      </c>
    </row>
    <row r="150" spans="2:15" ht="15">
      <c r="B150" s="150">
        <v>17</v>
      </c>
      <c r="C150" s="88" t="s">
        <v>218</v>
      </c>
      <c r="D150" s="88" t="s">
        <v>192</v>
      </c>
      <c r="E150" s="89">
        <v>8</v>
      </c>
      <c r="F150" s="88">
        <v>25</v>
      </c>
      <c r="G150" s="88">
        <v>30</v>
      </c>
      <c r="H150" s="88">
        <v>0.75</v>
      </c>
      <c r="I150" s="88">
        <v>1.20471</v>
      </c>
      <c r="J150" s="88">
        <v>1.10379</v>
      </c>
      <c r="K150" s="97">
        <v>580.9421052631579</v>
      </c>
      <c r="L150" s="88">
        <v>1.12</v>
      </c>
      <c r="M150" s="88">
        <v>23.466252</v>
      </c>
      <c r="N150" s="88">
        <v>82.046358</v>
      </c>
      <c r="O150" s="151">
        <v>1</v>
      </c>
    </row>
    <row r="151" spans="2:15" ht="15">
      <c r="B151" s="150">
        <v>18</v>
      </c>
      <c r="C151" s="88" t="s">
        <v>142</v>
      </c>
      <c r="D151" s="88" t="s">
        <v>191</v>
      </c>
      <c r="E151" s="89">
        <v>1</v>
      </c>
      <c r="F151" s="88"/>
      <c r="G151" s="88"/>
      <c r="H151" s="88"/>
      <c r="I151" s="88">
        <v>1.1</v>
      </c>
      <c r="J151" s="88">
        <v>0.3</v>
      </c>
      <c r="K151" s="97">
        <v>157.89473684210526</v>
      </c>
      <c r="L151" s="88"/>
      <c r="M151" s="88">
        <v>23.465907</v>
      </c>
      <c r="N151" s="88">
        <v>82.046032</v>
      </c>
      <c r="O151" s="151">
        <v>1</v>
      </c>
    </row>
    <row r="152" spans="2:15" ht="15">
      <c r="B152" s="150">
        <v>19</v>
      </c>
      <c r="C152" s="88" t="s">
        <v>142</v>
      </c>
      <c r="D152" s="88" t="s">
        <v>188</v>
      </c>
      <c r="E152" s="89">
        <v>1</v>
      </c>
      <c r="F152" s="88"/>
      <c r="G152" s="88"/>
      <c r="H152" s="88"/>
      <c r="I152" s="88">
        <v>1.1</v>
      </c>
      <c r="J152" s="88">
        <v>0.3</v>
      </c>
      <c r="K152" s="97">
        <v>157.89473684210526</v>
      </c>
      <c r="L152" s="88"/>
      <c r="M152" s="88">
        <v>23.465283</v>
      </c>
      <c r="N152" s="88">
        <v>82.045952</v>
      </c>
      <c r="O152" s="151">
        <v>1</v>
      </c>
    </row>
    <row r="153" spans="2:15" ht="15">
      <c r="B153" s="150">
        <v>20</v>
      </c>
      <c r="C153" s="88" t="s">
        <v>218</v>
      </c>
      <c r="D153" s="88" t="s">
        <v>193</v>
      </c>
      <c r="E153" s="89">
        <v>4</v>
      </c>
      <c r="F153" s="88">
        <v>20</v>
      </c>
      <c r="G153" s="88">
        <v>20</v>
      </c>
      <c r="H153" s="88">
        <v>0.75</v>
      </c>
      <c r="I153" s="88">
        <v>0.45516</v>
      </c>
      <c r="J153" s="88">
        <v>0.40449</v>
      </c>
      <c r="K153" s="97">
        <v>212.88947368421051</v>
      </c>
      <c r="L153" s="88">
        <v>0.4</v>
      </c>
      <c r="M153" s="88">
        <v>23.460243</v>
      </c>
      <c r="N153" s="88">
        <v>82.056167</v>
      </c>
      <c r="O153" s="151">
        <v>1</v>
      </c>
    </row>
    <row r="154" spans="2:15" ht="15">
      <c r="B154" s="150">
        <v>21</v>
      </c>
      <c r="C154" s="88" t="s">
        <v>142</v>
      </c>
      <c r="D154" s="88" t="s">
        <v>193</v>
      </c>
      <c r="E154" s="89">
        <v>1</v>
      </c>
      <c r="F154" s="88"/>
      <c r="G154" s="88"/>
      <c r="H154" s="88"/>
      <c r="I154" s="88">
        <v>1.1</v>
      </c>
      <c r="J154" s="88">
        <v>0.3</v>
      </c>
      <c r="K154" s="97">
        <v>157.89473684210526</v>
      </c>
      <c r="L154" s="88"/>
      <c r="M154" s="88">
        <v>23.4601</v>
      </c>
      <c r="N154" s="88">
        <v>82.056401</v>
      </c>
      <c r="O154" s="151">
        <v>1</v>
      </c>
    </row>
    <row r="155" spans="2:15" ht="15">
      <c r="B155" s="150">
        <v>22</v>
      </c>
      <c r="C155" s="88" t="s">
        <v>218</v>
      </c>
      <c r="D155" s="88" t="s">
        <v>194</v>
      </c>
      <c r="E155" s="89">
        <v>10</v>
      </c>
      <c r="F155" s="88">
        <v>20</v>
      </c>
      <c r="G155" s="88">
        <v>25</v>
      </c>
      <c r="H155" s="88">
        <v>0.75</v>
      </c>
      <c r="I155" s="88">
        <v>1.2294500000000002</v>
      </c>
      <c r="J155" s="88">
        <v>1.12684</v>
      </c>
      <c r="K155" s="97">
        <v>593.0736842105263</v>
      </c>
      <c r="L155" s="88">
        <v>1.53</v>
      </c>
      <c r="M155" s="88">
        <v>23.45893</v>
      </c>
      <c r="N155" s="88">
        <v>82.051485</v>
      </c>
      <c r="O155" s="151">
        <v>1</v>
      </c>
    </row>
    <row r="156" spans="2:15" ht="15">
      <c r="B156" s="150">
        <v>23</v>
      </c>
      <c r="C156" s="88" t="s">
        <v>218</v>
      </c>
      <c r="D156" s="88" t="s">
        <v>194</v>
      </c>
      <c r="E156" s="89">
        <v>8</v>
      </c>
      <c r="F156" s="88">
        <v>25</v>
      </c>
      <c r="G156" s="88">
        <v>25</v>
      </c>
      <c r="H156" s="88">
        <v>0.75</v>
      </c>
      <c r="I156" s="88">
        <v>1.09663</v>
      </c>
      <c r="J156" s="88">
        <v>1.00295</v>
      </c>
      <c r="K156" s="97">
        <v>527.8684210526316</v>
      </c>
      <c r="L156" s="88">
        <v>0.45</v>
      </c>
      <c r="M156" s="88">
        <v>23.459155</v>
      </c>
      <c r="N156" s="88">
        <v>82.051318</v>
      </c>
      <c r="O156" s="151">
        <v>1</v>
      </c>
    </row>
    <row r="157" spans="2:15" ht="15">
      <c r="B157" s="150">
        <v>24</v>
      </c>
      <c r="C157" s="88" t="s">
        <v>139</v>
      </c>
      <c r="D157" s="88" t="s">
        <v>194</v>
      </c>
      <c r="E157" s="89">
        <v>1</v>
      </c>
      <c r="F157" s="88"/>
      <c r="G157" s="88"/>
      <c r="H157" s="88"/>
      <c r="I157" s="88">
        <v>2</v>
      </c>
      <c r="J157" s="88">
        <v>0.8</v>
      </c>
      <c r="K157" s="97">
        <v>421.05263157894734</v>
      </c>
      <c r="L157" s="88">
        <v>2.15</v>
      </c>
      <c r="M157" s="88">
        <v>23.459442</v>
      </c>
      <c r="N157" s="88">
        <v>82.051747</v>
      </c>
      <c r="O157" s="151">
        <v>1</v>
      </c>
    </row>
    <row r="158" spans="2:15" ht="15">
      <c r="B158" s="150">
        <v>25</v>
      </c>
      <c r="C158" s="88" t="s">
        <v>138</v>
      </c>
      <c r="D158" s="88" t="s">
        <v>194</v>
      </c>
      <c r="E158" s="89">
        <v>1</v>
      </c>
      <c r="F158" s="88">
        <v>25</v>
      </c>
      <c r="G158" s="88">
        <v>25</v>
      </c>
      <c r="H158" s="88">
        <v>3</v>
      </c>
      <c r="I158" s="88">
        <v>2.34613</v>
      </c>
      <c r="J158" s="88">
        <v>2.11565</v>
      </c>
      <c r="K158" s="97">
        <v>1113.5</v>
      </c>
      <c r="L158" s="88">
        <v>2.49</v>
      </c>
      <c r="M158" s="88">
        <v>23.45935</v>
      </c>
      <c r="N158" s="88">
        <v>82.051435</v>
      </c>
      <c r="O158" s="151">
        <v>1</v>
      </c>
    </row>
    <row r="159" spans="2:15" ht="15">
      <c r="B159" s="150">
        <v>26</v>
      </c>
      <c r="C159" s="88" t="s">
        <v>143</v>
      </c>
      <c r="D159" s="88" t="s">
        <v>194</v>
      </c>
      <c r="E159" s="89">
        <v>1</v>
      </c>
      <c r="F159" s="88"/>
      <c r="G159" s="88"/>
      <c r="H159" s="88"/>
      <c r="I159" s="88">
        <v>1.1</v>
      </c>
      <c r="J159" s="88">
        <v>0.3</v>
      </c>
      <c r="K159" s="97">
        <v>157.89473684210526</v>
      </c>
      <c r="L159" s="88"/>
      <c r="M159" s="88">
        <v>23.459602</v>
      </c>
      <c r="N159" s="88">
        <v>82.051228</v>
      </c>
      <c r="O159" s="151">
        <v>1</v>
      </c>
    </row>
    <row r="160" spans="2:15" ht="15">
      <c r="B160" s="150">
        <v>27</v>
      </c>
      <c r="C160" s="88" t="s">
        <v>218</v>
      </c>
      <c r="D160" s="88" t="s">
        <v>195</v>
      </c>
      <c r="E160" s="89">
        <v>1</v>
      </c>
      <c r="F160" s="88">
        <v>25</v>
      </c>
      <c r="G160" s="88">
        <v>25</v>
      </c>
      <c r="H160" s="88">
        <v>0.75</v>
      </c>
      <c r="I160" s="88">
        <v>0.16381</v>
      </c>
      <c r="J160" s="88">
        <v>0.13272</v>
      </c>
      <c r="K160" s="97">
        <v>69.85263157894737</v>
      </c>
      <c r="L160" s="88">
        <v>0.1</v>
      </c>
      <c r="M160" s="88">
        <v>23.463945</v>
      </c>
      <c r="N160" s="88">
        <v>82.049877</v>
      </c>
      <c r="O160" s="151">
        <v>1</v>
      </c>
    </row>
    <row r="161" spans="2:15" ht="15">
      <c r="B161" s="150">
        <v>28</v>
      </c>
      <c r="C161" s="88" t="s">
        <v>218</v>
      </c>
      <c r="D161" s="88" t="s">
        <v>195</v>
      </c>
      <c r="E161" s="89">
        <v>2</v>
      </c>
      <c r="F161" s="88">
        <v>20</v>
      </c>
      <c r="G161" s="88">
        <v>20</v>
      </c>
      <c r="H161" s="88">
        <v>0.75</v>
      </c>
      <c r="I161" s="88">
        <v>0.24195</v>
      </c>
      <c r="J161" s="88">
        <v>0.20558</v>
      </c>
      <c r="K161" s="97">
        <v>108.2</v>
      </c>
      <c r="L161" s="88">
        <v>0.12</v>
      </c>
      <c r="M161" s="88">
        <v>23.464073</v>
      </c>
      <c r="N161" s="88">
        <v>82.050588</v>
      </c>
      <c r="O161" s="151">
        <v>1</v>
      </c>
    </row>
    <row r="162" spans="2:15" ht="15">
      <c r="B162" s="150">
        <v>29</v>
      </c>
      <c r="C162" s="88" t="s">
        <v>142</v>
      </c>
      <c r="D162" s="88" t="s">
        <v>196</v>
      </c>
      <c r="E162" s="89">
        <v>1</v>
      </c>
      <c r="F162" s="88"/>
      <c r="G162" s="88"/>
      <c r="H162" s="88"/>
      <c r="I162" s="88">
        <v>1.1</v>
      </c>
      <c r="J162" s="88">
        <v>0.3</v>
      </c>
      <c r="K162" s="97">
        <v>157.89473684210526</v>
      </c>
      <c r="L162" s="88"/>
      <c r="M162" s="88">
        <v>23.461262</v>
      </c>
      <c r="N162" s="88">
        <v>82.049413</v>
      </c>
      <c r="O162" s="151">
        <v>1</v>
      </c>
    </row>
    <row r="163" spans="2:15" ht="15">
      <c r="B163" s="150">
        <v>30</v>
      </c>
      <c r="C163" s="88" t="s">
        <v>218</v>
      </c>
      <c r="D163" s="88" t="s">
        <v>197</v>
      </c>
      <c r="E163" s="89">
        <v>2</v>
      </c>
      <c r="F163" s="88">
        <v>20</v>
      </c>
      <c r="G163" s="88">
        <v>20</v>
      </c>
      <c r="H163" s="88">
        <v>0.75</v>
      </c>
      <c r="I163" s="88">
        <v>0.24195</v>
      </c>
      <c r="J163" s="88">
        <v>0.20558</v>
      </c>
      <c r="K163" s="97">
        <v>108.2</v>
      </c>
      <c r="L163" s="88">
        <v>0.05</v>
      </c>
      <c r="M163" s="88">
        <v>23.467672</v>
      </c>
      <c r="N163" s="88">
        <v>82.034107</v>
      </c>
      <c r="O163" s="151">
        <v>1</v>
      </c>
    </row>
    <row r="164" spans="2:15" ht="15">
      <c r="B164" s="150">
        <v>31</v>
      </c>
      <c r="C164" s="88" t="s">
        <v>218</v>
      </c>
      <c r="D164" s="88" t="s">
        <v>197</v>
      </c>
      <c r="E164" s="89">
        <v>6</v>
      </c>
      <c r="F164" s="88">
        <v>25</v>
      </c>
      <c r="G164" s="88">
        <v>25</v>
      </c>
      <c r="H164" s="88">
        <v>0.75</v>
      </c>
      <c r="I164" s="88">
        <v>0.83011</v>
      </c>
      <c r="J164" s="88">
        <v>0.75431</v>
      </c>
      <c r="K164" s="97">
        <v>397.0052631578947</v>
      </c>
      <c r="L164" s="88">
        <v>0.21</v>
      </c>
      <c r="M164" s="88">
        <v>23.46767</v>
      </c>
      <c r="N164" s="88">
        <v>82.034172</v>
      </c>
      <c r="O164" s="151">
        <v>1</v>
      </c>
    </row>
    <row r="165" spans="2:15" ht="15">
      <c r="B165" s="150">
        <v>32</v>
      </c>
      <c r="C165" s="88" t="s">
        <v>142</v>
      </c>
      <c r="D165" s="88" t="s">
        <v>198</v>
      </c>
      <c r="E165" s="89">
        <v>1</v>
      </c>
      <c r="F165" s="88"/>
      <c r="G165" s="88"/>
      <c r="H165" s="88"/>
      <c r="I165" s="88">
        <v>1.1</v>
      </c>
      <c r="J165" s="88">
        <v>0.3</v>
      </c>
      <c r="K165" s="97">
        <v>157.89473684210526</v>
      </c>
      <c r="L165" s="88"/>
      <c r="M165" s="88">
        <v>23.461958</v>
      </c>
      <c r="N165" s="88">
        <v>82.036863</v>
      </c>
      <c r="O165" s="151">
        <v>1</v>
      </c>
    </row>
    <row r="166" spans="2:15" ht="15">
      <c r="B166" s="150">
        <v>33</v>
      </c>
      <c r="C166" s="88" t="s">
        <v>218</v>
      </c>
      <c r="D166" s="88" t="s">
        <v>199</v>
      </c>
      <c r="E166" s="89">
        <v>6</v>
      </c>
      <c r="F166" s="88">
        <v>20</v>
      </c>
      <c r="G166" s="88">
        <v>25</v>
      </c>
      <c r="H166" s="88">
        <v>0.75</v>
      </c>
      <c r="I166" s="88">
        <v>0.74972</v>
      </c>
      <c r="J166" s="88">
        <v>0.6793</v>
      </c>
      <c r="K166" s="97">
        <v>357.5263157894737</v>
      </c>
      <c r="L166" s="88">
        <v>0.48</v>
      </c>
      <c r="M166" s="88">
        <v>23.461933</v>
      </c>
      <c r="N166" s="88">
        <v>82.06015</v>
      </c>
      <c r="O166" s="151">
        <v>1</v>
      </c>
    </row>
    <row r="167" spans="2:15" ht="15">
      <c r="B167" s="150">
        <v>34</v>
      </c>
      <c r="C167" s="88" t="s">
        <v>138</v>
      </c>
      <c r="D167" s="88" t="s">
        <v>200</v>
      </c>
      <c r="E167" s="89">
        <v>1</v>
      </c>
      <c r="F167" s="88">
        <v>25</v>
      </c>
      <c r="G167" s="88">
        <v>25</v>
      </c>
      <c r="H167" s="88">
        <v>3</v>
      </c>
      <c r="I167" s="88">
        <v>2.34613</v>
      </c>
      <c r="J167" s="88">
        <v>2.11565</v>
      </c>
      <c r="K167" s="97">
        <v>1113.5</v>
      </c>
      <c r="L167" s="88">
        <v>2.49</v>
      </c>
      <c r="M167" s="88">
        <v>23.462062</v>
      </c>
      <c r="N167" s="88">
        <v>82.059543</v>
      </c>
      <c r="O167" s="151">
        <v>1</v>
      </c>
    </row>
    <row r="168" spans="2:15" ht="15">
      <c r="B168" s="150">
        <v>35</v>
      </c>
      <c r="C168" s="88" t="s">
        <v>218</v>
      </c>
      <c r="D168" s="88" t="s">
        <v>200</v>
      </c>
      <c r="E168" s="89">
        <v>6</v>
      </c>
      <c r="F168" s="88">
        <v>20</v>
      </c>
      <c r="G168" s="88">
        <v>20</v>
      </c>
      <c r="H168" s="88">
        <v>0.75</v>
      </c>
      <c r="I168" s="88">
        <v>0.6683800000000001</v>
      </c>
      <c r="J168" s="88">
        <v>0.6034</v>
      </c>
      <c r="K168" s="97">
        <v>317.5789473684211</v>
      </c>
      <c r="L168" s="88">
        <v>0.47</v>
      </c>
      <c r="M168" s="88">
        <v>23.461177</v>
      </c>
      <c r="N168" s="88">
        <v>82.055322</v>
      </c>
      <c r="O168" s="151">
        <v>1</v>
      </c>
    </row>
    <row r="169" spans="2:15" ht="15">
      <c r="B169" s="150">
        <v>36</v>
      </c>
      <c r="C169" s="88" t="s">
        <v>218</v>
      </c>
      <c r="D169" s="88" t="s">
        <v>201</v>
      </c>
      <c r="E169" s="89">
        <v>2</v>
      </c>
      <c r="F169" s="88">
        <v>25</v>
      </c>
      <c r="G169" s="88">
        <v>30</v>
      </c>
      <c r="H169" s="88">
        <v>0.75</v>
      </c>
      <c r="I169" s="88">
        <v>0.32521</v>
      </c>
      <c r="J169" s="88">
        <v>0.2833</v>
      </c>
      <c r="K169" s="97">
        <v>149.10526315789474</v>
      </c>
      <c r="L169" s="88">
        <v>0.28</v>
      </c>
      <c r="M169" s="88">
        <v>23.45777</v>
      </c>
      <c r="N169" s="88">
        <v>82.05181</v>
      </c>
      <c r="O169" s="151">
        <v>1</v>
      </c>
    </row>
    <row r="170" spans="2:15" ht="15">
      <c r="B170" s="150">
        <v>37</v>
      </c>
      <c r="C170" s="88" t="s">
        <v>218</v>
      </c>
      <c r="D170" s="88" t="s">
        <v>201</v>
      </c>
      <c r="E170" s="89">
        <v>4</v>
      </c>
      <c r="F170" s="88">
        <v>25</v>
      </c>
      <c r="G170" s="88">
        <v>25</v>
      </c>
      <c r="H170" s="88">
        <v>0.75</v>
      </c>
      <c r="I170" s="88">
        <v>0.5636</v>
      </c>
      <c r="J170" s="88">
        <v>0.50568</v>
      </c>
      <c r="K170" s="97">
        <v>266.14736842105265</v>
      </c>
      <c r="L170" s="88">
        <v>0.53</v>
      </c>
      <c r="M170" s="88">
        <v>23.457718</v>
      </c>
      <c r="N170" s="88">
        <v>82.051732</v>
      </c>
      <c r="O170" s="151">
        <v>1</v>
      </c>
    </row>
    <row r="171" spans="2:15" ht="15">
      <c r="B171" s="150">
        <v>38</v>
      </c>
      <c r="C171" s="88" t="s">
        <v>138</v>
      </c>
      <c r="D171" s="88" t="s">
        <v>202</v>
      </c>
      <c r="E171" s="89">
        <v>1</v>
      </c>
      <c r="F171" s="88">
        <v>25</v>
      </c>
      <c r="G171" s="88">
        <v>25</v>
      </c>
      <c r="H171" s="88">
        <v>3</v>
      </c>
      <c r="I171" s="88">
        <v>2.34613</v>
      </c>
      <c r="J171" s="88">
        <v>2.11565</v>
      </c>
      <c r="K171" s="97">
        <v>1113.5</v>
      </c>
      <c r="L171" s="88">
        <v>2.49</v>
      </c>
      <c r="M171" s="88">
        <v>23.465307</v>
      </c>
      <c r="N171" s="88">
        <v>82.041142</v>
      </c>
      <c r="O171" s="151">
        <v>1</v>
      </c>
    </row>
    <row r="172" spans="2:15" ht="15">
      <c r="B172" s="150">
        <v>39</v>
      </c>
      <c r="C172" s="88" t="s">
        <v>218</v>
      </c>
      <c r="D172" s="88" t="s">
        <v>203</v>
      </c>
      <c r="E172" s="89">
        <v>6</v>
      </c>
      <c r="F172" s="88">
        <v>20</v>
      </c>
      <c r="G172" s="88">
        <v>25</v>
      </c>
      <c r="H172" s="88">
        <v>0.75</v>
      </c>
      <c r="I172" s="88">
        <v>0.74972</v>
      </c>
      <c r="J172" s="88">
        <v>0.6793</v>
      </c>
      <c r="K172" s="97">
        <v>357.5263157894737</v>
      </c>
      <c r="L172" s="88">
        <v>0.8</v>
      </c>
      <c r="M172" s="88">
        <v>23.464315</v>
      </c>
      <c r="N172" s="88">
        <v>82.03815</v>
      </c>
      <c r="O172" s="151">
        <v>1</v>
      </c>
    </row>
    <row r="173" spans="2:15" ht="15">
      <c r="B173" s="150">
        <v>40</v>
      </c>
      <c r="C173" s="88" t="s">
        <v>218</v>
      </c>
      <c r="D173" s="88" t="s">
        <v>203</v>
      </c>
      <c r="E173" s="89">
        <v>2</v>
      </c>
      <c r="F173" s="88">
        <v>20</v>
      </c>
      <c r="G173" s="88">
        <v>15</v>
      </c>
      <c r="H173" s="88">
        <v>0.75</v>
      </c>
      <c r="I173" s="88">
        <v>0.21391</v>
      </c>
      <c r="J173" s="88">
        <v>0.17941</v>
      </c>
      <c r="K173" s="97">
        <v>94.42631578947369</v>
      </c>
      <c r="L173" s="88">
        <v>0.13</v>
      </c>
      <c r="M173" s="88">
        <v>23.464218</v>
      </c>
      <c r="N173" s="88">
        <v>82.038285</v>
      </c>
      <c r="O173" s="151">
        <v>1</v>
      </c>
    </row>
    <row r="174" spans="2:15" ht="15">
      <c r="B174" s="150">
        <v>41</v>
      </c>
      <c r="C174" s="88" t="s">
        <v>142</v>
      </c>
      <c r="D174" s="88" t="s">
        <v>204</v>
      </c>
      <c r="E174" s="89">
        <v>1</v>
      </c>
      <c r="F174" s="88">
        <v>1</v>
      </c>
      <c r="G174" s="88"/>
      <c r="H174" s="88"/>
      <c r="I174" s="88">
        <v>1.1</v>
      </c>
      <c r="J174" s="88">
        <v>0.3</v>
      </c>
      <c r="K174" s="97">
        <v>157.89473684210526</v>
      </c>
      <c r="L174" s="88"/>
      <c r="M174" s="88">
        <v>23.459157</v>
      </c>
      <c r="N174" s="88">
        <v>82.05532</v>
      </c>
      <c r="O174" s="151">
        <v>1</v>
      </c>
    </row>
    <row r="175" spans="2:15" ht="15">
      <c r="B175" s="150">
        <v>42</v>
      </c>
      <c r="C175" s="88" t="s">
        <v>143</v>
      </c>
      <c r="D175" s="88" t="s">
        <v>205</v>
      </c>
      <c r="E175" s="89">
        <v>1</v>
      </c>
      <c r="F175" s="88">
        <v>1</v>
      </c>
      <c r="G175" s="88"/>
      <c r="H175" s="88"/>
      <c r="I175" s="88">
        <v>1.1</v>
      </c>
      <c r="J175" s="88">
        <v>0.3</v>
      </c>
      <c r="K175" s="97">
        <v>157.89473684210526</v>
      </c>
      <c r="L175" s="88"/>
      <c r="M175" s="88">
        <v>23.466682</v>
      </c>
      <c r="N175" s="88">
        <v>82.042817</v>
      </c>
      <c r="O175" s="151">
        <v>1</v>
      </c>
    </row>
    <row r="176" spans="2:15" ht="15">
      <c r="B176" s="150">
        <v>43</v>
      </c>
      <c r="C176" s="88" t="s">
        <v>143</v>
      </c>
      <c r="D176" s="88" t="s">
        <v>206</v>
      </c>
      <c r="E176" s="89">
        <v>1</v>
      </c>
      <c r="F176" s="88">
        <v>1</v>
      </c>
      <c r="G176" s="88"/>
      <c r="H176" s="88"/>
      <c r="I176" s="88">
        <v>1.1</v>
      </c>
      <c r="J176" s="88">
        <v>0.3</v>
      </c>
      <c r="K176" s="97">
        <v>157.89473684210526</v>
      </c>
      <c r="L176" s="88"/>
      <c r="M176" s="88">
        <v>23.466325</v>
      </c>
      <c r="N176" s="88">
        <v>82.042628</v>
      </c>
      <c r="O176" s="151">
        <v>1</v>
      </c>
    </row>
    <row r="177" spans="2:15" ht="15">
      <c r="B177" s="150">
        <v>44</v>
      </c>
      <c r="C177" s="88" t="s">
        <v>143</v>
      </c>
      <c r="D177" s="88" t="s">
        <v>207</v>
      </c>
      <c r="E177" s="89">
        <v>1</v>
      </c>
      <c r="F177" s="88"/>
      <c r="G177" s="88"/>
      <c r="H177" s="88"/>
      <c r="I177" s="88">
        <v>1.1</v>
      </c>
      <c r="J177" s="88">
        <v>0.3</v>
      </c>
      <c r="K177" s="97">
        <v>157.89473684210526</v>
      </c>
      <c r="L177" s="88"/>
      <c r="M177" s="88">
        <v>23.465915</v>
      </c>
      <c r="N177" s="88">
        <v>82.045902</v>
      </c>
      <c r="O177" s="151">
        <v>1</v>
      </c>
    </row>
    <row r="178" spans="2:15" ht="15">
      <c r="B178" s="150">
        <v>45</v>
      </c>
      <c r="C178" s="88" t="s">
        <v>139</v>
      </c>
      <c r="D178" s="88" t="s">
        <v>208</v>
      </c>
      <c r="E178" s="89">
        <v>1</v>
      </c>
      <c r="F178" s="88"/>
      <c r="G178" s="88"/>
      <c r="H178" s="88"/>
      <c r="I178" s="88">
        <v>2</v>
      </c>
      <c r="J178" s="88">
        <v>0.8</v>
      </c>
      <c r="K178" s="97">
        <v>421.05263157894734</v>
      </c>
      <c r="L178" s="88">
        <v>2.15</v>
      </c>
      <c r="M178" s="88">
        <v>23.465957</v>
      </c>
      <c r="N178" s="88">
        <v>82.041352</v>
      </c>
      <c r="O178" s="151">
        <v>1</v>
      </c>
    </row>
    <row r="179" spans="2:15" ht="15">
      <c r="B179" s="150">
        <v>46</v>
      </c>
      <c r="C179" s="88" t="s">
        <v>142</v>
      </c>
      <c r="D179" s="88" t="s">
        <v>187</v>
      </c>
      <c r="E179" s="89">
        <v>1</v>
      </c>
      <c r="F179" s="88"/>
      <c r="G179" s="88"/>
      <c r="H179" s="88"/>
      <c r="I179" s="88">
        <v>1.1</v>
      </c>
      <c r="J179" s="88">
        <v>0.3</v>
      </c>
      <c r="K179" s="97">
        <v>157.89473684210526</v>
      </c>
      <c r="L179" s="88"/>
      <c r="M179" s="88">
        <v>23.466988</v>
      </c>
      <c r="N179" s="88">
        <v>82.040717</v>
      </c>
      <c r="O179" s="151">
        <v>1</v>
      </c>
    </row>
    <row r="180" spans="2:15" ht="15">
      <c r="B180" s="150">
        <v>47</v>
      </c>
      <c r="C180" s="88" t="s">
        <v>139</v>
      </c>
      <c r="D180" s="88" t="s">
        <v>209</v>
      </c>
      <c r="E180" s="89">
        <v>1</v>
      </c>
      <c r="F180" s="88"/>
      <c r="G180" s="88"/>
      <c r="H180" s="88"/>
      <c r="I180" s="88">
        <v>2</v>
      </c>
      <c r="J180" s="88">
        <v>0.8</v>
      </c>
      <c r="K180" s="97">
        <v>421.05263157894734</v>
      </c>
      <c r="L180" s="88">
        <v>2.15</v>
      </c>
      <c r="M180" s="88">
        <v>23.464352</v>
      </c>
      <c r="N180" s="88">
        <v>82.42798</v>
      </c>
      <c r="O180" s="151">
        <v>1</v>
      </c>
    </row>
    <row r="181" spans="2:15" ht="15">
      <c r="B181" s="150">
        <v>48</v>
      </c>
      <c r="C181" s="88" t="s">
        <v>143</v>
      </c>
      <c r="D181" s="88" t="s">
        <v>209</v>
      </c>
      <c r="E181" s="89">
        <v>1</v>
      </c>
      <c r="F181" s="88"/>
      <c r="G181" s="88"/>
      <c r="H181" s="88"/>
      <c r="I181" s="88">
        <v>1.1</v>
      </c>
      <c r="J181" s="88">
        <v>0.3</v>
      </c>
      <c r="K181" s="97">
        <v>157.89473684210526</v>
      </c>
      <c r="L181" s="88"/>
      <c r="M181" s="88">
        <v>23.464933</v>
      </c>
      <c r="N181" s="88">
        <v>82.042703</v>
      </c>
      <c r="O181" s="151">
        <v>1</v>
      </c>
    </row>
    <row r="182" spans="2:15" ht="15">
      <c r="B182" s="150">
        <v>49</v>
      </c>
      <c r="C182" s="88" t="s">
        <v>218</v>
      </c>
      <c r="D182" s="88" t="s">
        <v>207</v>
      </c>
      <c r="E182" s="89">
        <v>1</v>
      </c>
      <c r="F182" s="88">
        <v>15</v>
      </c>
      <c r="G182" s="88">
        <v>25</v>
      </c>
      <c r="H182" s="88">
        <v>0.75</v>
      </c>
      <c r="I182" s="88">
        <v>0.1363</v>
      </c>
      <c r="J182" s="88">
        <v>0.10702</v>
      </c>
      <c r="K182" s="97">
        <v>56.32631578947368</v>
      </c>
      <c r="L182" s="88">
        <v>0.05</v>
      </c>
      <c r="M182" s="88">
        <v>23.46328</v>
      </c>
      <c r="N182" s="88">
        <v>82.043693</v>
      </c>
      <c r="O182" s="151">
        <v>1</v>
      </c>
    </row>
    <row r="183" spans="2:15" ht="15">
      <c r="B183" s="150">
        <v>50</v>
      </c>
      <c r="C183" s="88" t="s">
        <v>142</v>
      </c>
      <c r="D183" s="88" t="s">
        <v>210</v>
      </c>
      <c r="E183" s="89">
        <v>1</v>
      </c>
      <c r="F183" s="88"/>
      <c r="G183" s="88"/>
      <c r="H183" s="88"/>
      <c r="I183" s="88">
        <v>1.1</v>
      </c>
      <c r="J183" s="88">
        <v>0.3</v>
      </c>
      <c r="K183" s="97">
        <v>157.89473684210526</v>
      </c>
      <c r="L183" s="88"/>
      <c r="M183" s="88">
        <v>23.462955</v>
      </c>
      <c r="N183" s="88">
        <v>82.043212</v>
      </c>
      <c r="O183" s="151">
        <v>1</v>
      </c>
    </row>
    <row r="184" spans="2:15" ht="15">
      <c r="B184" s="150">
        <v>51</v>
      </c>
      <c r="C184" s="88" t="s">
        <v>218</v>
      </c>
      <c r="D184" s="88" t="s">
        <v>211</v>
      </c>
      <c r="E184" s="89">
        <v>1</v>
      </c>
      <c r="F184" s="88">
        <v>40</v>
      </c>
      <c r="G184" s="88">
        <v>30</v>
      </c>
      <c r="H184" s="88">
        <v>0.75</v>
      </c>
      <c r="I184" s="88">
        <v>0.22016</v>
      </c>
      <c r="J184" s="88">
        <v>0.18536</v>
      </c>
      <c r="K184" s="97">
        <v>97.5578947368421</v>
      </c>
      <c r="L184" s="88">
        <v>0.35</v>
      </c>
      <c r="M184" s="88">
        <v>23.467367</v>
      </c>
      <c r="N184" s="88">
        <v>82.035318</v>
      </c>
      <c r="O184" s="151">
        <v>1</v>
      </c>
    </row>
    <row r="185" spans="2:15" ht="15">
      <c r="B185" s="150">
        <v>52</v>
      </c>
      <c r="C185" s="88" t="s">
        <v>138</v>
      </c>
      <c r="D185" s="88" t="s">
        <v>212</v>
      </c>
      <c r="E185" s="89">
        <v>1</v>
      </c>
      <c r="F185" s="88">
        <v>25</v>
      </c>
      <c r="G185" s="88">
        <v>25</v>
      </c>
      <c r="H185" s="88">
        <v>3</v>
      </c>
      <c r="I185" s="88">
        <v>2.34613</v>
      </c>
      <c r="J185" s="88">
        <v>2.11565</v>
      </c>
      <c r="K185" s="97">
        <v>1113.5</v>
      </c>
      <c r="L185" s="88">
        <v>2.49</v>
      </c>
      <c r="M185" s="88">
        <v>23.464552</v>
      </c>
      <c r="N185" s="88">
        <v>82.039277</v>
      </c>
      <c r="O185" s="151">
        <v>1</v>
      </c>
    </row>
    <row r="186" spans="2:15" ht="15">
      <c r="B186" s="150">
        <v>53</v>
      </c>
      <c r="C186" s="88" t="s">
        <v>218</v>
      </c>
      <c r="D186" s="88" t="s">
        <v>212</v>
      </c>
      <c r="E186" s="89">
        <v>6</v>
      </c>
      <c r="F186" s="88">
        <v>20</v>
      </c>
      <c r="G186" s="88">
        <v>30</v>
      </c>
      <c r="H186" s="88">
        <v>0.75</v>
      </c>
      <c r="I186" s="88">
        <v>0.83107</v>
      </c>
      <c r="J186" s="88">
        <v>0.7552</v>
      </c>
      <c r="K186" s="97">
        <v>397.4736842105263</v>
      </c>
      <c r="L186" s="88">
        <v>0.66</v>
      </c>
      <c r="M186" s="88">
        <v>23.464535</v>
      </c>
      <c r="N186" s="88">
        <v>82.039378</v>
      </c>
      <c r="O186" s="151">
        <v>1</v>
      </c>
    </row>
    <row r="187" spans="2:15" ht="15">
      <c r="B187" s="150">
        <v>54</v>
      </c>
      <c r="C187" s="88" t="s">
        <v>143</v>
      </c>
      <c r="D187" s="88" t="s">
        <v>212</v>
      </c>
      <c r="E187" s="89">
        <v>1</v>
      </c>
      <c r="F187" s="88"/>
      <c r="G187" s="88"/>
      <c r="H187" s="88"/>
      <c r="I187" s="88">
        <v>1.1</v>
      </c>
      <c r="J187" s="88">
        <v>0.3</v>
      </c>
      <c r="K187" s="97">
        <v>157.89473684210526</v>
      </c>
      <c r="L187" s="88"/>
      <c r="M187" s="88">
        <v>23.46539</v>
      </c>
      <c r="N187" s="88">
        <v>82.039783</v>
      </c>
      <c r="O187" s="151">
        <v>1</v>
      </c>
    </row>
    <row r="188" spans="2:15" ht="15">
      <c r="B188" s="150">
        <v>55</v>
      </c>
      <c r="C188" s="88" t="s">
        <v>218</v>
      </c>
      <c r="D188" s="88" t="s">
        <v>213</v>
      </c>
      <c r="E188" s="89">
        <v>5</v>
      </c>
      <c r="F188" s="88">
        <v>20</v>
      </c>
      <c r="G188" s="88">
        <v>20</v>
      </c>
      <c r="H188" s="88">
        <v>0.75</v>
      </c>
      <c r="I188" s="88">
        <v>0.56177</v>
      </c>
      <c r="J188" s="88">
        <v>0.50395</v>
      </c>
      <c r="K188" s="97">
        <v>265.2368421052632</v>
      </c>
      <c r="L188" s="88">
        <v>0.66</v>
      </c>
      <c r="M188" s="88">
        <v>23.465508</v>
      </c>
      <c r="N188" s="88">
        <v>82.040262</v>
      </c>
      <c r="O188" s="151">
        <v>1</v>
      </c>
    </row>
    <row r="189" spans="2:15" ht="15">
      <c r="B189" s="150">
        <v>56</v>
      </c>
      <c r="C189" s="88" t="s">
        <v>143</v>
      </c>
      <c r="D189" s="88" t="s">
        <v>202</v>
      </c>
      <c r="E189" s="89">
        <v>1</v>
      </c>
      <c r="F189" s="88"/>
      <c r="G189" s="88"/>
      <c r="H189" s="88"/>
      <c r="I189" s="88">
        <v>1.1</v>
      </c>
      <c r="J189" s="88">
        <v>0.3</v>
      </c>
      <c r="K189" s="97">
        <v>157.89473684210526</v>
      </c>
      <c r="L189" s="88"/>
      <c r="M189" s="88">
        <v>23.466202</v>
      </c>
      <c r="N189" s="88">
        <v>82.040027</v>
      </c>
      <c r="O189" s="151">
        <v>1</v>
      </c>
    </row>
    <row r="190" spans="2:15" ht="15">
      <c r="B190" s="150">
        <v>57</v>
      </c>
      <c r="C190" s="88" t="s">
        <v>218</v>
      </c>
      <c r="D190" s="88" t="s">
        <v>214</v>
      </c>
      <c r="E190" s="89">
        <v>2</v>
      </c>
      <c r="F190" s="88">
        <v>30</v>
      </c>
      <c r="G190" s="88">
        <v>35</v>
      </c>
      <c r="H190" s="88">
        <v>0.75</v>
      </c>
      <c r="I190" s="88">
        <v>0.3806</v>
      </c>
      <c r="J190" s="88">
        <v>0.33501</v>
      </c>
      <c r="K190" s="97">
        <v>176.32105263157894</v>
      </c>
      <c r="L190" s="88">
        <v>0.72</v>
      </c>
      <c r="M190" s="88">
        <v>23.469177</v>
      </c>
      <c r="N190" s="88">
        <v>82.036842</v>
      </c>
      <c r="O190" s="151">
        <v>1</v>
      </c>
    </row>
    <row r="191" spans="2:15" ht="15">
      <c r="B191" s="150">
        <v>58</v>
      </c>
      <c r="C191" s="88" t="s">
        <v>143</v>
      </c>
      <c r="D191" s="88" t="s">
        <v>211</v>
      </c>
      <c r="E191" s="89">
        <v>1</v>
      </c>
      <c r="F191" s="88"/>
      <c r="G191" s="88"/>
      <c r="H191" s="88"/>
      <c r="I191" s="88">
        <v>1.1</v>
      </c>
      <c r="J191" s="88">
        <v>0.3</v>
      </c>
      <c r="K191" s="97">
        <v>157.89473684210526</v>
      </c>
      <c r="L191" s="88"/>
      <c r="M191" s="88">
        <v>23.46565</v>
      </c>
      <c r="N191" s="88">
        <v>82.041798</v>
      </c>
      <c r="O191" s="151">
        <v>1</v>
      </c>
    </row>
    <row r="192" spans="2:15" ht="15">
      <c r="B192" s="150">
        <v>59</v>
      </c>
      <c r="C192" s="88" t="s">
        <v>139</v>
      </c>
      <c r="D192" s="88" t="s">
        <v>215</v>
      </c>
      <c r="E192" s="89">
        <v>1</v>
      </c>
      <c r="F192" s="88"/>
      <c r="G192" s="88"/>
      <c r="H192" s="88"/>
      <c r="I192" s="88">
        <v>2</v>
      </c>
      <c r="J192" s="88">
        <v>0.8</v>
      </c>
      <c r="K192" s="97">
        <v>421.05263157894734</v>
      </c>
      <c r="L192" s="88">
        <v>2.15</v>
      </c>
      <c r="M192" s="88">
        <v>23.459552</v>
      </c>
      <c r="N192" s="88">
        <v>82.054992</v>
      </c>
      <c r="O192" s="151">
        <v>1</v>
      </c>
    </row>
    <row r="193" spans="2:15" ht="15">
      <c r="B193" s="150">
        <v>60</v>
      </c>
      <c r="C193" s="88" t="s">
        <v>218</v>
      </c>
      <c r="D193" s="88" t="s">
        <v>204</v>
      </c>
      <c r="E193" s="89">
        <v>5</v>
      </c>
      <c r="F193" s="88">
        <v>30</v>
      </c>
      <c r="G193" s="88">
        <v>25</v>
      </c>
      <c r="H193" s="88">
        <v>0.75</v>
      </c>
      <c r="I193" s="88">
        <v>0.76391</v>
      </c>
      <c r="J193" s="88">
        <v>0.69257</v>
      </c>
      <c r="K193" s="97">
        <v>364.5105263157895</v>
      </c>
      <c r="L193" s="88">
        <v>0.73</v>
      </c>
      <c r="M193" s="88">
        <v>23.459303</v>
      </c>
      <c r="N193" s="88">
        <v>82.054905</v>
      </c>
      <c r="O193" s="151">
        <v>1</v>
      </c>
    </row>
    <row r="194" spans="2:15" ht="15">
      <c r="B194" s="150">
        <v>61</v>
      </c>
      <c r="C194" s="88" t="s">
        <v>218</v>
      </c>
      <c r="D194" s="88" t="s">
        <v>216</v>
      </c>
      <c r="E194" s="89">
        <v>5</v>
      </c>
      <c r="F194" s="88">
        <v>25</v>
      </c>
      <c r="G194" s="88">
        <v>25</v>
      </c>
      <c r="H194" s="88">
        <v>0.75</v>
      </c>
      <c r="I194" s="88">
        <v>0.6968500000000001</v>
      </c>
      <c r="J194" s="88">
        <v>0.62999</v>
      </c>
      <c r="K194" s="97">
        <v>331.5736842105264</v>
      </c>
      <c r="L194" s="88">
        <v>1.16</v>
      </c>
      <c r="M194" s="88">
        <v>23.459138</v>
      </c>
      <c r="N194" s="88">
        <v>82.054863</v>
      </c>
      <c r="O194" s="151">
        <v>1</v>
      </c>
    </row>
    <row r="195" spans="2:15" ht="15">
      <c r="B195" s="150">
        <v>62</v>
      </c>
      <c r="C195" s="88" t="s">
        <v>218</v>
      </c>
      <c r="D195" s="88" t="s">
        <v>217</v>
      </c>
      <c r="E195" s="89">
        <v>6</v>
      </c>
      <c r="F195" s="88">
        <v>25</v>
      </c>
      <c r="G195" s="88">
        <v>25</v>
      </c>
      <c r="H195" s="88">
        <v>0.75</v>
      </c>
      <c r="I195" s="88">
        <v>0.83011</v>
      </c>
      <c r="J195" s="88">
        <v>0.75431</v>
      </c>
      <c r="K195" s="97">
        <v>397.0052631578947</v>
      </c>
      <c r="L195" s="88">
        <v>0.58</v>
      </c>
      <c r="M195" s="88">
        <v>23.459677</v>
      </c>
      <c r="N195" s="88">
        <v>82.058357</v>
      </c>
      <c r="O195" s="151">
        <v>1</v>
      </c>
    </row>
    <row r="196" spans="2:15" ht="15">
      <c r="B196" s="152" t="s">
        <v>118</v>
      </c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53"/>
    </row>
    <row r="197" spans="2:15" ht="15">
      <c r="B197" s="154" t="s">
        <v>230</v>
      </c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55"/>
    </row>
    <row r="198" spans="2:15" ht="15">
      <c r="B198" s="150">
        <v>1</v>
      </c>
      <c r="C198" s="99" t="s">
        <v>139</v>
      </c>
      <c r="D198" s="99" t="s">
        <v>220</v>
      </c>
      <c r="E198" s="41">
        <v>1</v>
      </c>
      <c r="F198" s="41"/>
      <c r="G198" s="41"/>
      <c r="H198" s="41"/>
      <c r="I198" s="93">
        <v>2</v>
      </c>
      <c r="J198" s="100">
        <v>0.8</v>
      </c>
      <c r="K198" s="94">
        <v>421.05263157894734</v>
      </c>
      <c r="L198" s="88">
        <v>2.15</v>
      </c>
      <c r="M198" s="41">
        <v>23.468535</v>
      </c>
      <c r="N198" s="41">
        <v>82.012581</v>
      </c>
      <c r="O198" s="151">
        <v>1</v>
      </c>
    </row>
    <row r="199" spans="2:15" ht="15">
      <c r="B199" s="150">
        <v>2</v>
      </c>
      <c r="C199" s="99" t="s">
        <v>218</v>
      </c>
      <c r="D199" s="99" t="s">
        <v>220</v>
      </c>
      <c r="E199" s="41">
        <v>6</v>
      </c>
      <c r="F199" s="41">
        <v>25</v>
      </c>
      <c r="G199" s="41">
        <v>25</v>
      </c>
      <c r="H199" s="41">
        <v>0.75</v>
      </c>
      <c r="I199" s="93">
        <v>0.83011</v>
      </c>
      <c r="J199" s="93">
        <v>0.75431</v>
      </c>
      <c r="K199" s="94">
        <v>397.0052631578947</v>
      </c>
      <c r="L199" s="88">
        <v>0.96</v>
      </c>
      <c r="M199" s="41">
        <v>23.468352</v>
      </c>
      <c r="N199" s="41">
        <v>82.012521</v>
      </c>
      <c r="O199" s="151">
        <v>1</v>
      </c>
    </row>
    <row r="200" spans="2:15" ht="15">
      <c r="B200" s="150">
        <v>3</v>
      </c>
      <c r="C200" s="99" t="s">
        <v>143</v>
      </c>
      <c r="D200" s="99" t="s">
        <v>220</v>
      </c>
      <c r="E200" s="41">
        <v>1</v>
      </c>
      <c r="F200" s="41"/>
      <c r="G200" s="41"/>
      <c r="H200" s="41"/>
      <c r="I200" s="93">
        <v>1.1</v>
      </c>
      <c r="J200" s="100">
        <v>0.3</v>
      </c>
      <c r="K200" s="94">
        <v>157.89473684210526</v>
      </c>
      <c r="L200" s="88"/>
      <c r="M200" s="41">
        <v>23.468217</v>
      </c>
      <c r="N200" s="41">
        <v>82.012513</v>
      </c>
      <c r="O200" s="151">
        <v>1</v>
      </c>
    </row>
    <row r="201" spans="2:15" ht="15">
      <c r="B201" s="150">
        <v>4</v>
      </c>
      <c r="C201" s="99" t="s">
        <v>139</v>
      </c>
      <c r="D201" s="99" t="s">
        <v>221</v>
      </c>
      <c r="E201" s="41">
        <v>1</v>
      </c>
      <c r="F201" s="41"/>
      <c r="G201" s="41"/>
      <c r="H201" s="41"/>
      <c r="I201" s="93">
        <v>2</v>
      </c>
      <c r="J201" s="100">
        <v>0.8</v>
      </c>
      <c r="K201" s="94">
        <v>421.05263157894734</v>
      </c>
      <c r="L201" s="88">
        <v>2.15</v>
      </c>
      <c r="M201" s="41">
        <v>23.467687</v>
      </c>
      <c r="N201" s="41">
        <v>82.014734</v>
      </c>
      <c r="O201" s="151">
        <v>1</v>
      </c>
    </row>
    <row r="202" spans="2:15" ht="15">
      <c r="B202" s="150">
        <v>5</v>
      </c>
      <c r="C202" s="99" t="s">
        <v>143</v>
      </c>
      <c r="D202" s="99" t="s">
        <v>221</v>
      </c>
      <c r="E202" s="41">
        <v>1</v>
      </c>
      <c r="F202" s="41"/>
      <c r="G202" s="41"/>
      <c r="H202" s="41"/>
      <c r="I202" s="93">
        <v>1.1</v>
      </c>
      <c r="J202" s="100">
        <v>0.3</v>
      </c>
      <c r="K202" s="94">
        <v>157.89473684210526</v>
      </c>
      <c r="L202" s="88"/>
      <c r="M202" s="41">
        <v>23.467644</v>
      </c>
      <c r="N202" s="41">
        <v>82.014742</v>
      </c>
      <c r="O202" s="151">
        <v>1</v>
      </c>
    </row>
    <row r="203" spans="2:15" ht="15">
      <c r="B203" s="150">
        <v>6</v>
      </c>
      <c r="C203" s="99" t="s">
        <v>139</v>
      </c>
      <c r="D203" s="99" t="s">
        <v>222</v>
      </c>
      <c r="E203" s="41">
        <v>1</v>
      </c>
      <c r="F203" s="41"/>
      <c r="G203" s="41"/>
      <c r="H203" s="41"/>
      <c r="I203" s="93">
        <v>2</v>
      </c>
      <c r="J203" s="100">
        <v>0.8</v>
      </c>
      <c r="K203" s="94">
        <v>421.05263157894734</v>
      </c>
      <c r="L203" s="88">
        <v>2.15</v>
      </c>
      <c r="M203" s="41">
        <v>23.465404</v>
      </c>
      <c r="N203" s="41">
        <v>82.011682</v>
      </c>
      <c r="O203" s="151">
        <v>1</v>
      </c>
    </row>
    <row r="204" spans="2:15" ht="15">
      <c r="B204" s="150">
        <v>7</v>
      </c>
      <c r="C204" s="99" t="s">
        <v>143</v>
      </c>
      <c r="D204" s="99" t="s">
        <v>222</v>
      </c>
      <c r="E204" s="41">
        <v>1</v>
      </c>
      <c r="F204" s="41"/>
      <c r="G204" s="41"/>
      <c r="H204" s="41"/>
      <c r="I204" s="93">
        <v>1.1</v>
      </c>
      <c r="J204" s="100">
        <v>0.3</v>
      </c>
      <c r="K204" s="94">
        <v>157.89473684210526</v>
      </c>
      <c r="L204" s="88"/>
      <c r="M204" s="41">
        <v>23.465097</v>
      </c>
      <c r="N204" s="41">
        <v>82.011588</v>
      </c>
      <c r="O204" s="151">
        <v>1</v>
      </c>
    </row>
    <row r="205" spans="2:15" ht="15">
      <c r="B205" s="150">
        <v>8</v>
      </c>
      <c r="C205" s="99" t="s">
        <v>139</v>
      </c>
      <c r="D205" s="99" t="s">
        <v>223</v>
      </c>
      <c r="E205" s="41">
        <v>1</v>
      </c>
      <c r="F205" s="41"/>
      <c r="G205" s="41"/>
      <c r="H205" s="41"/>
      <c r="I205" s="93">
        <v>2</v>
      </c>
      <c r="J205" s="100">
        <v>0.8</v>
      </c>
      <c r="K205" s="94">
        <v>421.05263157894734</v>
      </c>
      <c r="L205" s="88">
        <v>2.15</v>
      </c>
      <c r="M205" s="41">
        <v>23.465347</v>
      </c>
      <c r="N205" s="41">
        <v>82.012463</v>
      </c>
      <c r="O205" s="151">
        <v>1</v>
      </c>
    </row>
    <row r="206" spans="2:15" ht="15">
      <c r="B206" s="150">
        <v>9</v>
      </c>
      <c r="C206" s="99" t="s">
        <v>143</v>
      </c>
      <c r="D206" s="99" t="s">
        <v>223</v>
      </c>
      <c r="E206" s="41">
        <v>1</v>
      </c>
      <c r="F206" s="41"/>
      <c r="G206" s="41"/>
      <c r="H206" s="41"/>
      <c r="I206" s="93">
        <v>1.1</v>
      </c>
      <c r="J206" s="100">
        <v>0.3</v>
      </c>
      <c r="K206" s="94">
        <v>157.89473684210526</v>
      </c>
      <c r="L206" s="88"/>
      <c r="M206" s="41">
        <v>23.465309</v>
      </c>
      <c r="N206" s="41">
        <v>82.012429</v>
      </c>
      <c r="O206" s="151">
        <v>1</v>
      </c>
    </row>
    <row r="207" spans="2:15" ht="15">
      <c r="B207" s="150">
        <v>10</v>
      </c>
      <c r="C207" s="99" t="s">
        <v>218</v>
      </c>
      <c r="D207" s="99" t="s">
        <v>223</v>
      </c>
      <c r="E207" s="41">
        <v>2</v>
      </c>
      <c r="F207" s="41">
        <v>20</v>
      </c>
      <c r="G207" s="41">
        <v>25</v>
      </c>
      <c r="H207" s="41">
        <v>0.75</v>
      </c>
      <c r="I207" s="93">
        <v>0.26998</v>
      </c>
      <c r="J207" s="93">
        <v>0.23175</v>
      </c>
      <c r="K207" s="94">
        <v>121.97368421052632</v>
      </c>
      <c r="L207" s="88">
        <v>0.66</v>
      </c>
      <c r="M207" s="41">
        <v>23.465453</v>
      </c>
      <c r="N207" s="41">
        <v>82.012425</v>
      </c>
      <c r="O207" s="151">
        <v>1</v>
      </c>
    </row>
    <row r="208" spans="2:15" ht="15">
      <c r="B208" s="150">
        <v>11</v>
      </c>
      <c r="C208" s="99" t="s">
        <v>218</v>
      </c>
      <c r="D208" s="99" t="s">
        <v>222</v>
      </c>
      <c r="E208" s="41">
        <v>2</v>
      </c>
      <c r="F208" s="41">
        <v>20</v>
      </c>
      <c r="G208" s="41">
        <v>25</v>
      </c>
      <c r="H208" s="41">
        <v>0.75</v>
      </c>
      <c r="I208" s="93">
        <v>0.26998</v>
      </c>
      <c r="J208" s="93">
        <v>0.23175</v>
      </c>
      <c r="K208" s="94">
        <v>121.97368421052632</v>
      </c>
      <c r="L208" s="88">
        <v>0.23</v>
      </c>
      <c r="M208" s="41">
        <v>23.464993</v>
      </c>
      <c r="N208" s="41">
        <v>82.011593</v>
      </c>
      <c r="O208" s="151">
        <v>1</v>
      </c>
    </row>
    <row r="209" spans="2:15" ht="15">
      <c r="B209" s="150">
        <v>12</v>
      </c>
      <c r="C209" s="99" t="s">
        <v>218</v>
      </c>
      <c r="D209" s="99" t="s">
        <v>224</v>
      </c>
      <c r="E209" s="41">
        <v>6</v>
      </c>
      <c r="F209" s="41">
        <v>25</v>
      </c>
      <c r="G209" s="41">
        <v>25</v>
      </c>
      <c r="H209" s="41">
        <v>0.75</v>
      </c>
      <c r="I209" s="93">
        <v>0.83011</v>
      </c>
      <c r="J209" s="93">
        <v>0.75431</v>
      </c>
      <c r="K209" s="94">
        <v>397.0052631578947</v>
      </c>
      <c r="L209" s="88">
        <v>1</v>
      </c>
      <c r="M209" s="41">
        <v>23.466326</v>
      </c>
      <c r="N209" s="41">
        <v>82.018265</v>
      </c>
      <c r="O209" s="151">
        <v>1</v>
      </c>
    </row>
    <row r="210" spans="2:15" ht="15">
      <c r="B210" s="150">
        <v>13</v>
      </c>
      <c r="C210" s="99" t="s">
        <v>218</v>
      </c>
      <c r="D210" s="99" t="s">
        <v>224</v>
      </c>
      <c r="E210" s="41">
        <v>2</v>
      </c>
      <c r="F210" s="41">
        <v>25</v>
      </c>
      <c r="G210" s="41">
        <v>25</v>
      </c>
      <c r="H210" s="41">
        <v>0.75</v>
      </c>
      <c r="I210" s="93">
        <v>0.29708</v>
      </c>
      <c r="J210" s="93">
        <v>0.25704</v>
      </c>
      <c r="K210" s="94">
        <v>135.2842105263158</v>
      </c>
      <c r="L210" s="88">
        <v>0.12</v>
      </c>
      <c r="M210" s="41">
        <v>23.466083</v>
      </c>
      <c r="N210" s="41">
        <v>82.018539</v>
      </c>
      <c r="O210" s="151">
        <v>1</v>
      </c>
    </row>
    <row r="211" spans="2:15" ht="15">
      <c r="B211" s="150">
        <v>14</v>
      </c>
      <c r="C211" s="99" t="s">
        <v>218</v>
      </c>
      <c r="D211" s="99" t="s">
        <v>224</v>
      </c>
      <c r="E211" s="41">
        <v>2</v>
      </c>
      <c r="F211" s="41">
        <v>20</v>
      </c>
      <c r="G211" s="41">
        <v>20</v>
      </c>
      <c r="H211" s="41">
        <v>0.75</v>
      </c>
      <c r="I211" s="93">
        <v>0.24195</v>
      </c>
      <c r="J211" s="93">
        <v>0.20558</v>
      </c>
      <c r="K211" s="94">
        <v>108.2</v>
      </c>
      <c r="L211" s="88">
        <v>0.12</v>
      </c>
      <c r="M211" s="41">
        <v>23.466549</v>
      </c>
      <c r="N211" s="41">
        <v>82.018443</v>
      </c>
      <c r="O211" s="151">
        <v>1</v>
      </c>
    </row>
    <row r="212" spans="2:15" ht="15">
      <c r="B212" s="150">
        <v>15</v>
      </c>
      <c r="C212" s="99" t="s">
        <v>218</v>
      </c>
      <c r="D212" s="99" t="s">
        <v>225</v>
      </c>
      <c r="E212" s="41">
        <v>2</v>
      </c>
      <c r="F212" s="41">
        <v>20</v>
      </c>
      <c r="G212" s="41">
        <v>25</v>
      </c>
      <c r="H212" s="41">
        <v>0.75</v>
      </c>
      <c r="I212" s="93">
        <v>0.26998</v>
      </c>
      <c r="J212" s="93">
        <v>0.23175</v>
      </c>
      <c r="K212" s="94">
        <v>121.97368421052632</v>
      </c>
      <c r="L212" s="88">
        <v>0.09</v>
      </c>
      <c r="M212" s="41">
        <v>23.46916</v>
      </c>
      <c r="N212" s="41">
        <v>82.020827</v>
      </c>
      <c r="O212" s="151">
        <v>1</v>
      </c>
    </row>
    <row r="213" spans="2:15" ht="15">
      <c r="B213" s="150">
        <v>16</v>
      </c>
      <c r="C213" s="99" t="s">
        <v>218</v>
      </c>
      <c r="D213" s="99" t="s">
        <v>225</v>
      </c>
      <c r="E213" s="41">
        <v>3</v>
      </c>
      <c r="F213" s="41">
        <v>25</v>
      </c>
      <c r="G213" s="41">
        <v>25</v>
      </c>
      <c r="H213" s="41">
        <v>0.75</v>
      </c>
      <c r="I213" s="93">
        <v>0.43034</v>
      </c>
      <c r="J213" s="93">
        <v>0.38136</v>
      </c>
      <c r="K213" s="94">
        <v>200.7157894736842</v>
      </c>
      <c r="L213" s="88">
        <v>0.31</v>
      </c>
      <c r="M213" s="41">
        <v>23.468986</v>
      </c>
      <c r="N213" s="41">
        <v>82.02088</v>
      </c>
      <c r="O213" s="151">
        <v>1</v>
      </c>
    </row>
    <row r="214" spans="2:15" ht="15">
      <c r="B214" s="150">
        <v>17</v>
      </c>
      <c r="C214" s="99" t="s">
        <v>143</v>
      </c>
      <c r="D214" s="99" t="s">
        <v>226</v>
      </c>
      <c r="E214" s="41">
        <v>1</v>
      </c>
      <c r="F214" s="41"/>
      <c r="G214" s="41"/>
      <c r="H214" s="41"/>
      <c r="I214" s="93">
        <v>1.1</v>
      </c>
      <c r="J214" s="100">
        <v>0.3</v>
      </c>
      <c r="K214" s="94">
        <v>157.89473684210526</v>
      </c>
      <c r="L214" s="88"/>
      <c r="M214" s="41">
        <v>23.460644</v>
      </c>
      <c r="N214" s="41">
        <v>82.012322</v>
      </c>
      <c r="O214" s="151">
        <v>1</v>
      </c>
    </row>
    <row r="215" spans="2:15" ht="15">
      <c r="B215" s="150">
        <v>18</v>
      </c>
      <c r="C215" s="99" t="s">
        <v>139</v>
      </c>
      <c r="D215" s="99" t="s">
        <v>226</v>
      </c>
      <c r="E215" s="41">
        <v>1</v>
      </c>
      <c r="F215" s="41"/>
      <c r="G215" s="41"/>
      <c r="H215" s="41"/>
      <c r="I215" s="93">
        <v>2</v>
      </c>
      <c r="J215" s="100">
        <v>0.8</v>
      </c>
      <c r="K215" s="94">
        <v>421.05263157894734</v>
      </c>
      <c r="L215" s="88">
        <v>2.15</v>
      </c>
      <c r="M215" s="41">
        <v>23.460864</v>
      </c>
      <c r="N215" s="41">
        <v>82.01228</v>
      </c>
      <c r="O215" s="151">
        <v>1</v>
      </c>
    </row>
    <row r="216" spans="2:15" ht="15">
      <c r="B216" s="150">
        <v>19</v>
      </c>
      <c r="C216" s="99" t="s">
        <v>218</v>
      </c>
      <c r="D216" s="99" t="s">
        <v>227</v>
      </c>
      <c r="E216" s="41">
        <v>4</v>
      </c>
      <c r="F216" s="41">
        <v>25</v>
      </c>
      <c r="G216" s="41">
        <v>25</v>
      </c>
      <c r="H216" s="41">
        <v>0.75</v>
      </c>
      <c r="I216" s="93">
        <v>0.5636</v>
      </c>
      <c r="J216" s="93">
        <v>0.50568</v>
      </c>
      <c r="K216" s="94">
        <v>266.14736842105265</v>
      </c>
      <c r="L216" s="88">
        <v>0.57</v>
      </c>
      <c r="M216" s="41">
        <v>23.462369</v>
      </c>
      <c r="N216" s="41">
        <v>82.01196</v>
      </c>
      <c r="O216" s="151">
        <v>1</v>
      </c>
    </row>
    <row r="217" spans="2:15" ht="15">
      <c r="B217" s="150">
        <v>20</v>
      </c>
      <c r="C217" s="99" t="s">
        <v>143</v>
      </c>
      <c r="D217" s="99" t="s">
        <v>227</v>
      </c>
      <c r="E217" s="41">
        <v>1</v>
      </c>
      <c r="F217" s="41"/>
      <c r="G217" s="41"/>
      <c r="H217" s="41"/>
      <c r="I217" s="93">
        <v>1.1</v>
      </c>
      <c r="J217" s="100">
        <v>0.3</v>
      </c>
      <c r="K217" s="94">
        <v>157.89473684210526</v>
      </c>
      <c r="L217" s="88"/>
      <c r="M217" s="41">
        <v>23.46232</v>
      </c>
      <c r="N217" s="41">
        <v>82.011803</v>
      </c>
      <c r="O217" s="151">
        <v>1</v>
      </c>
    </row>
    <row r="218" spans="2:15" ht="15">
      <c r="B218" s="150">
        <v>21</v>
      </c>
      <c r="C218" s="99" t="s">
        <v>143</v>
      </c>
      <c r="D218" s="99" t="s">
        <v>228</v>
      </c>
      <c r="E218" s="41">
        <v>1</v>
      </c>
      <c r="F218" s="41"/>
      <c r="G218" s="41"/>
      <c r="H218" s="41"/>
      <c r="I218" s="93">
        <v>1.1</v>
      </c>
      <c r="J218" s="100">
        <v>0.3</v>
      </c>
      <c r="K218" s="94">
        <v>157.89473684210526</v>
      </c>
      <c r="L218" s="88"/>
      <c r="M218" s="41">
        <v>23.463358</v>
      </c>
      <c r="N218" s="41">
        <v>82.01313</v>
      </c>
      <c r="O218" s="151">
        <v>1</v>
      </c>
    </row>
    <row r="219" spans="2:15" ht="15">
      <c r="B219" s="150">
        <v>22</v>
      </c>
      <c r="C219" s="99" t="s">
        <v>218</v>
      </c>
      <c r="D219" s="99" t="s">
        <v>229</v>
      </c>
      <c r="E219" s="41">
        <v>6</v>
      </c>
      <c r="F219" s="41">
        <v>25</v>
      </c>
      <c r="G219" s="41">
        <v>25</v>
      </c>
      <c r="H219" s="41">
        <v>0.75</v>
      </c>
      <c r="I219" s="93">
        <v>0.83011</v>
      </c>
      <c r="J219" s="93">
        <v>0.75431</v>
      </c>
      <c r="K219" s="94">
        <v>397.0052631578947</v>
      </c>
      <c r="L219" s="88">
        <v>1.26</v>
      </c>
      <c r="M219" s="41">
        <v>23.457107</v>
      </c>
      <c r="N219" s="41">
        <v>82.00968</v>
      </c>
      <c r="O219" s="151">
        <v>1</v>
      </c>
    </row>
    <row r="220" spans="2:15" ht="15">
      <c r="B220" s="150">
        <v>23</v>
      </c>
      <c r="C220" s="99" t="s">
        <v>139</v>
      </c>
      <c r="D220" s="99" t="s">
        <v>229</v>
      </c>
      <c r="E220" s="41">
        <v>1</v>
      </c>
      <c r="F220" s="41"/>
      <c r="G220" s="41"/>
      <c r="H220" s="41"/>
      <c r="I220" s="93">
        <v>2</v>
      </c>
      <c r="J220" s="100">
        <v>0.8</v>
      </c>
      <c r="K220" s="94">
        <v>421.05263157894734</v>
      </c>
      <c r="L220" s="88">
        <v>2.15</v>
      </c>
      <c r="M220" s="41">
        <v>23.457144</v>
      </c>
      <c r="N220" s="41">
        <v>82.009786</v>
      </c>
      <c r="O220" s="151">
        <v>1</v>
      </c>
    </row>
    <row r="221" spans="2:15" ht="15">
      <c r="B221" s="150">
        <v>24</v>
      </c>
      <c r="C221" s="99" t="s">
        <v>141</v>
      </c>
      <c r="D221" s="99" t="s">
        <v>229</v>
      </c>
      <c r="E221" s="41">
        <v>1</v>
      </c>
      <c r="F221" s="41"/>
      <c r="G221" s="41"/>
      <c r="H221" s="41"/>
      <c r="I221" s="93">
        <v>1.1</v>
      </c>
      <c r="J221" s="100">
        <v>0.3</v>
      </c>
      <c r="K221" s="94">
        <v>157.89473684210526</v>
      </c>
      <c r="L221" s="88"/>
      <c r="M221" s="41">
        <v>23.457148</v>
      </c>
      <c r="N221" s="41">
        <v>82.009587</v>
      </c>
      <c r="O221" s="151">
        <v>1</v>
      </c>
    </row>
    <row r="222" spans="2:15" ht="15">
      <c r="B222" s="152" t="s">
        <v>118</v>
      </c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53"/>
    </row>
    <row r="223" spans="2:15" ht="15">
      <c r="B223" s="154" t="s">
        <v>238</v>
      </c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55"/>
    </row>
    <row r="224" spans="2:15" ht="15">
      <c r="B224" s="150">
        <v>1</v>
      </c>
      <c r="C224" s="96" t="s">
        <v>164</v>
      </c>
      <c r="D224" s="96" t="s">
        <v>231</v>
      </c>
      <c r="E224" s="92">
        <v>1</v>
      </c>
      <c r="F224" s="92">
        <v>20</v>
      </c>
      <c r="G224" s="92">
        <v>25</v>
      </c>
      <c r="H224" s="92">
        <v>2</v>
      </c>
      <c r="I224" s="93">
        <v>1.31628</v>
      </c>
      <c r="J224" s="93">
        <v>1.15227</v>
      </c>
      <c r="K224" s="94">
        <v>606.457894736842</v>
      </c>
      <c r="L224" s="88">
        <v>1.93</v>
      </c>
      <c r="M224" s="92">
        <v>23.460934</v>
      </c>
      <c r="N224" s="92">
        <v>82.033615</v>
      </c>
      <c r="O224" s="151">
        <v>1</v>
      </c>
    </row>
    <row r="225" spans="2:15" ht="15">
      <c r="B225" s="150">
        <v>2</v>
      </c>
      <c r="C225" s="96" t="s">
        <v>218</v>
      </c>
      <c r="D225" s="96" t="s">
        <v>231</v>
      </c>
      <c r="E225" s="92">
        <v>5</v>
      </c>
      <c r="F225" s="92">
        <v>25</v>
      </c>
      <c r="G225" s="92">
        <v>20</v>
      </c>
      <c r="H225" s="92">
        <v>0.75</v>
      </c>
      <c r="I225" s="93">
        <v>0.62875</v>
      </c>
      <c r="J225" s="93">
        <v>0.56644</v>
      </c>
      <c r="K225" s="94">
        <v>298.1263157894737</v>
      </c>
      <c r="L225" s="88">
        <v>1.11</v>
      </c>
      <c r="M225" s="92">
        <v>23.46073</v>
      </c>
      <c r="N225" s="92">
        <v>82.033475</v>
      </c>
      <c r="O225" s="151">
        <v>1</v>
      </c>
    </row>
    <row r="226" spans="2:15" ht="15">
      <c r="B226" s="150">
        <v>3</v>
      </c>
      <c r="C226" s="96" t="s">
        <v>143</v>
      </c>
      <c r="D226" s="96" t="s">
        <v>231</v>
      </c>
      <c r="E226" s="92">
        <v>1</v>
      </c>
      <c r="F226" s="92"/>
      <c r="G226" s="92"/>
      <c r="H226" s="92"/>
      <c r="I226" s="93">
        <v>1.1</v>
      </c>
      <c r="J226" s="100">
        <v>0.3</v>
      </c>
      <c r="K226" s="94">
        <v>157.89473684210526</v>
      </c>
      <c r="L226" s="88"/>
      <c r="M226" s="92">
        <v>23.46052</v>
      </c>
      <c r="N226" s="92">
        <v>82.033672</v>
      </c>
      <c r="O226" s="151">
        <v>1</v>
      </c>
    </row>
    <row r="227" spans="2:15" ht="15">
      <c r="B227" s="150">
        <v>4</v>
      </c>
      <c r="C227" s="96" t="s">
        <v>143</v>
      </c>
      <c r="D227" s="96" t="s">
        <v>232</v>
      </c>
      <c r="E227" s="92">
        <v>1</v>
      </c>
      <c r="F227" s="92"/>
      <c r="G227" s="92"/>
      <c r="H227" s="92"/>
      <c r="I227" s="93">
        <v>1.1</v>
      </c>
      <c r="J227" s="100">
        <v>0.3</v>
      </c>
      <c r="K227" s="94">
        <v>157.89473684210526</v>
      </c>
      <c r="L227" s="88"/>
      <c r="M227" s="92">
        <v>23.457884</v>
      </c>
      <c r="N227" s="92">
        <v>82.033512</v>
      </c>
      <c r="O227" s="151">
        <v>1</v>
      </c>
    </row>
    <row r="228" spans="2:15" ht="15">
      <c r="B228" s="150">
        <v>5</v>
      </c>
      <c r="C228" s="96" t="s">
        <v>141</v>
      </c>
      <c r="D228" s="96" t="s">
        <v>232</v>
      </c>
      <c r="E228" s="92">
        <v>1</v>
      </c>
      <c r="F228" s="92"/>
      <c r="G228" s="92"/>
      <c r="H228" s="92"/>
      <c r="I228" s="93">
        <v>1.1</v>
      </c>
      <c r="J228" s="100">
        <v>0.3</v>
      </c>
      <c r="K228" s="94">
        <v>157.89473684210526</v>
      </c>
      <c r="L228" s="88"/>
      <c r="M228" s="92">
        <v>23.457899</v>
      </c>
      <c r="N228" s="92">
        <v>82.033392</v>
      </c>
      <c r="O228" s="151">
        <v>1</v>
      </c>
    </row>
    <row r="229" spans="2:15" ht="15">
      <c r="B229" s="150">
        <v>6</v>
      </c>
      <c r="C229" s="96" t="s">
        <v>218</v>
      </c>
      <c r="D229" s="96" t="s">
        <v>233</v>
      </c>
      <c r="E229" s="92">
        <v>8</v>
      </c>
      <c r="F229" s="92">
        <v>25</v>
      </c>
      <c r="G229" s="92">
        <v>25</v>
      </c>
      <c r="H229" s="92">
        <v>0.75</v>
      </c>
      <c r="I229" s="93">
        <v>1.09663</v>
      </c>
      <c r="J229" s="93">
        <v>1.00295</v>
      </c>
      <c r="K229" s="94">
        <v>527.8684210526316</v>
      </c>
      <c r="L229" s="88">
        <v>1.35</v>
      </c>
      <c r="M229" s="92">
        <v>23.456699</v>
      </c>
      <c r="N229" s="92">
        <v>82.033641</v>
      </c>
      <c r="O229" s="151">
        <v>1</v>
      </c>
    </row>
    <row r="230" spans="2:15" ht="15">
      <c r="B230" s="150">
        <v>7</v>
      </c>
      <c r="C230" s="96" t="s">
        <v>139</v>
      </c>
      <c r="D230" s="96" t="s">
        <v>233</v>
      </c>
      <c r="E230" s="92">
        <v>1</v>
      </c>
      <c r="F230" s="92"/>
      <c r="G230" s="92"/>
      <c r="H230" s="92"/>
      <c r="I230" s="93">
        <v>2</v>
      </c>
      <c r="J230" s="100">
        <v>0.8</v>
      </c>
      <c r="K230" s="94">
        <v>421.05263157894734</v>
      </c>
      <c r="L230" s="88">
        <v>2.15</v>
      </c>
      <c r="M230" s="92">
        <v>23.45673</v>
      </c>
      <c r="N230" s="92">
        <v>82.033626</v>
      </c>
      <c r="O230" s="151">
        <v>1</v>
      </c>
    </row>
    <row r="231" spans="2:15" ht="15">
      <c r="B231" s="150">
        <v>8</v>
      </c>
      <c r="C231" s="96" t="s">
        <v>143</v>
      </c>
      <c r="D231" s="96" t="s">
        <v>233</v>
      </c>
      <c r="E231" s="92">
        <v>1</v>
      </c>
      <c r="F231" s="92"/>
      <c r="G231" s="92"/>
      <c r="H231" s="92"/>
      <c r="I231" s="93">
        <v>1.1</v>
      </c>
      <c r="J231" s="100">
        <v>0.3</v>
      </c>
      <c r="K231" s="94">
        <v>157.89473684210526</v>
      </c>
      <c r="L231" s="88"/>
      <c r="M231" s="92">
        <v>23.456535</v>
      </c>
      <c r="N231" s="92">
        <v>82.033469</v>
      </c>
      <c r="O231" s="151">
        <v>1</v>
      </c>
    </row>
    <row r="232" spans="2:15" ht="15">
      <c r="B232" s="150">
        <v>9</v>
      </c>
      <c r="C232" s="96" t="s">
        <v>218</v>
      </c>
      <c r="D232" s="96" t="s">
        <v>234</v>
      </c>
      <c r="E232" s="92">
        <v>6</v>
      </c>
      <c r="F232" s="92">
        <v>25</v>
      </c>
      <c r="G232" s="92">
        <v>25</v>
      </c>
      <c r="H232" s="92">
        <v>0.75</v>
      </c>
      <c r="I232" s="93">
        <v>0.83011</v>
      </c>
      <c r="J232" s="93">
        <v>0.75431</v>
      </c>
      <c r="K232" s="94">
        <v>397.0052631578947</v>
      </c>
      <c r="L232" s="88">
        <v>0.7</v>
      </c>
      <c r="M232" s="92">
        <v>23.460795</v>
      </c>
      <c r="N232" s="92">
        <v>82.032027</v>
      </c>
      <c r="O232" s="151">
        <v>1</v>
      </c>
    </row>
    <row r="233" spans="2:15" ht="15">
      <c r="B233" s="150">
        <v>10</v>
      </c>
      <c r="C233" s="101" t="s">
        <v>138</v>
      </c>
      <c r="D233" s="96" t="s">
        <v>234</v>
      </c>
      <c r="E233" s="92">
        <v>1</v>
      </c>
      <c r="F233" s="92">
        <v>20</v>
      </c>
      <c r="G233" s="92">
        <v>25</v>
      </c>
      <c r="H233" s="92">
        <v>3</v>
      </c>
      <c r="I233" s="93">
        <v>1.86715</v>
      </c>
      <c r="J233" s="93">
        <v>1.66757</v>
      </c>
      <c r="K233" s="94">
        <v>877.6684210526316</v>
      </c>
      <c r="L233" s="88">
        <v>1.93</v>
      </c>
      <c r="M233" s="92">
        <v>23.460548</v>
      </c>
      <c r="N233" s="92">
        <v>82.031613</v>
      </c>
      <c r="O233" s="151">
        <v>1</v>
      </c>
    </row>
    <row r="234" spans="2:15" ht="15">
      <c r="B234" s="150">
        <v>11</v>
      </c>
      <c r="C234" s="96" t="s">
        <v>218</v>
      </c>
      <c r="D234" s="96" t="s">
        <v>234</v>
      </c>
      <c r="E234" s="92">
        <v>6</v>
      </c>
      <c r="F234" s="92">
        <v>25</v>
      </c>
      <c r="G234" s="92">
        <v>25</v>
      </c>
      <c r="H234" s="92">
        <v>0.75</v>
      </c>
      <c r="I234" s="93">
        <v>0.83011</v>
      </c>
      <c r="J234" s="93">
        <v>0.75431</v>
      </c>
      <c r="K234" s="94">
        <v>397.0052631578947</v>
      </c>
      <c r="L234" s="88">
        <v>0.7</v>
      </c>
      <c r="M234" s="92">
        <v>23.461138</v>
      </c>
      <c r="N234" s="92">
        <v>82.032306</v>
      </c>
      <c r="O234" s="151">
        <v>1</v>
      </c>
    </row>
    <row r="235" spans="2:15" ht="15">
      <c r="B235" s="150">
        <v>12</v>
      </c>
      <c r="C235" s="96" t="s">
        <v>139</v>
      </c>
      <c r="D235" s="96" t="s">
        <v>235</v>
      </c>
      <c r="E235" s="92">
        <v>1</v>
      </c>
      <c r="F235" s="92"/>
      <c r="G235" s="92"/>
      <c r="H235" s="92"/>
      <c r="I235" s="93">
        <v>2</v>
      </c>
      <c r="J235" s="100">
        <v>0.8</v>
      </c>
      <c r="K235" s="94">
        <v>421.05263157894734</v>
      </c>
      <c r="L235" s="88">
        <v>2.15</v>
      </c>
      <c r="M235" s="92">
        <v>23.457645</v>
      </c>
      <c r="N235" s="92">
        <v>82.030647</v>
      </c>
      <c r="O235" s="151">
        <v>1</v>
      </c>
    </row>
    <row r="236" spans="2:15" ht="15">
      <c r="B236" s="150">
        <v>13</v>
      </c>
      <c r="C236" s="96" t="s">
        <v>218</v>
      </c>
      <c r="D236" s="96" t="s">
        <v>236</v>
      </c>
      <c r="E236" s="92">
        <v>5</v>
      </c>
      <c r="F236" s="92">
        <v>25</v>
      </c>
      <c r="G236" s="92">
        <v>20</v>
      </c>
      <c r="H236" s="92">
        <v>0.75</v>
      </c>
      <c r="I236" s="93">
        <v>0.62875</v>
      </c>
      <c r="J236" s="93">
        <v>0.56644</v>
      </c>
      <c r="K236" s="94">
        <v>298.1263157894737</v>
      </c>
      <c r="L236" s="88">
        <v>0.17</v>
      </c>
      <c r="M236" s="92">
        <v>23.458047</v>
      </c>
      <c r="N236" s="92">
        <v>82.030102</v>
      </c>
      <c r="O236" s="151">
        <v>1</v>
      </c>
    </row>
    <row r="237" spans="2:15" ht="15">
      <c r="B237" s="150">
        <v>14</v>
      </c>
      <c r="C237" s="96" t="s">
        <v>139</v>
      </c>
      <c r="D237" s="96" t="s">
        <v>236</v>
      </c>
      <c r="E237" s="92">
        <v>1</v>
      </c>
      <c r="F237" s="92"/>
      <c r="G237" s="92"/>
      <c r="H237" s="92"/>
      <c r="I237" s="93">
        <v>2</v>
      </c>
      <c r="J237" s="100">
        <v>0.8</v>
      </c>
      <c r="K237" s="94">
        <v>421.05263157894734</v>
      </c>
      <c r="L237" s="88">
        <v>2.15</v>
      </c>
      <c r="M237" s="92">
        <v>23.458072</v>
      </c>
      <c r="N237" s="92">
        <v>82.03035</v>
      </c>
      <c r="O237" s="151">
        <v>1</v>
      </c>
    </row>
    <row r="238" spans="2:15" ht="15">
      <c r="B238" s="150">
        <v>15</v>
      </c>
      <c r="C238" s="96" t="s">
        <v>218</v>
      </c>
      <c r="D238" s="96" t="s">
        <v>237</v>
      </c>
      <c r="E238" s="92">
        <v>5</v>
      </c>
      <c r="F238" s="92">
        <v>25</v>
      </c>
      <c r="G238" s="92">
        <v>20</v>
      </c>
      <c r="H238" s="92">
        <v>0.75</v>
      </c>
      <c r="I238" s="93">
        <v>0.62875</v>
      </c>
      <c r="J238" s="93">
        <v>0.56644</v>
      </c>
      <c r="K238" s="94">
        <v>298.1263157894737</v>
      </c>
      <c r="L238" s="88">
        <v>0.2</v>
      </c>
      <c r="M238" s="92">
        <v>23.454753</v>
      </c>
      <c r="N238" s="92">
        <v>82.032733</v>
      </c>
      <c r="O238" s="151">
        <v>1</v>
      </c>
    </row>
    <row r="239" spans="2:15" ht="15">
      <c r="B239" s="150">
        <v>16</v>
      </c>
      <c r="C239" s="96" t="s">
        <v>218</v>
      </c>
      <c r="D239" s="96" t="s">
        <v>237</v>
      </c>
      <c r="E239" s="92">
        <v>5</v>
      </c>
      <c r="F239" s="92">
        <v>25</v>
      </c>
      <c r="G239" s="92">
        <v>20</v>
      </c>
      <c r="H239" s="92">
        <v>0.75</v>
      </c>
      <c r="I239" s="93">
        <v>0.62875</v>
      </c>
      <c r="J239" s="93">
        <v>0.56644</v>
      </c>
      <c r="K239" s="94">
        <v>298.1263157894737</v>
      </c>
      <c r="L239" s="88">
        <v>0.2</v>
      </c>
      <c r="M239" s="92">
        <v>23.45471</v>
      </c>
      <c r="N239" s="92">
        <v>82.03266</v>
      </c>
      <c r="O239" s="151">
        <v>1</v>
      </c>
    </row>
    <row r="240" spans="2:15" ht="15">
      <c r="B240" s="152" t="s">
        <v>118</v>
      </c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53"/>
    </row>
    <row r="241" spans="2:15" ht="15">
      <c r="B241" s="154" t="s">
        <v>239</v>
      </c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55"/>
    </row>
    <row r="242" spans="2:15" ht="15">
      <c r="B242" s="150">
        <v>1</v>
      </c>
      <c r="C242" s="96" t="s">
        <v>218</v>
      </c>
      <c r="D242" s="96" t="s">
        <v>240</v>
      </c>
      <c r="E242" s="92">
        <v>10</v>
      </c>
      <c r="F242" s="92">
        <v>25</v>
      </c>
      <c r="G242" s="92">
        <v>25</v>
      </c>
      <c r="H242" s="92">
        <v>0.75</v>
      </c>
      <c r="I242" s="92">
        <v>1.3631499999999999</v>
      </c>
      <c r="J242" s="92">
        <v>1.25158</v>
      </c>
      <c r="K242" s="94">
        <v>658.7263157894736</v>
      </c>
      <c r="L242" s="88">
        <v>1</v>
      </c>
      <c r="M242" s="92">
        <v>23.48352</v>
      </c>
      <c r="N242" s="92">
        <v>82.039308</v>
      </c>
      <c r="O242" s="151">
        <v>1</v>
      </c>
    </row>
    <row r="243" spans="2:15" ht="15">
      <c r="B243" s="150">
        <v>2</v>
      </c>
      <c r="C243" s="96" t="s">
        <v>218</v>
      </c>
      <c r="D243" s="96" t="s">
        <v>241</v>
      </c>
      <c r="E243" s="92">
        <v>10</v>
      </c>
      <c r="F243" s="92">
        <v>20</v>
      </c>
      <c r="G243" s="92">
        <v>25</v>
      </c>
      <c r="H243" s="92">
        <v>0.75</v>
      </c>
      <c r="I243" s="92">
        <v>1.2294500000000002</v>
      </c>
      <c r="J243" s="92">
        <v>1.12684</v>
      </c>
      <c r="K243" s="94">
        <v>593.0736842105263</v>
      </c>
      <c r="L243" s="88">
        <v>1</v>
      </c>
      <c r="M243" s="92">
        <v>23.483258</v>
      </c>
      <c r="N243" s="92">
        <v>82.040238</v>
      </c>
      <c r="O243" s="151">
        <v>1</v>
      </c>
    </row>
    <row r="244" spans="2:15" ht="15">
      <c r="B244" s="152" t="s">
        <v>118</v>
      </c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53"/>
    </row>
    <row r="245" spans="2:15" ht="15">
      <c r="B245" s="154" t="s">
        <v>246</v>
      </c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55"/>
    </row>
    <row r="246" spans="2:15" ht="15">
      <c r="B246" s="150">
        <v>1</v>
      </c>
      <c r="C246" s="88" t="s">
        <v>252</v>
      </c>
      <c r="D246" s="88" t="s">
        <v>247</v>
      </c>
      <c r="E246" s="89">
        <v>4</v>
      </c>
      <c r="F246" s="98">
        <v>30</v>
      </c>
      <c r="G246" s="98">
        <v>40</v>
      </c>
      <c r="H246" s="98">
        <v>0.75</v>
      </c>
      <c r="I246" s="98">
        <v>0.40881</v>
      </c>
      <c r="J246" s="98">
        <v>0.36135</v>
      </c>
      <c r="K246" s="103">
        <v>190.18421052631578</v>
      </c>
      <c r="L246" s="98">
        <v>0.61</v>
      </c>
      <c r="M246" s="98">
        <v>23.499552</v>
      </c>
      <c r="N246" s="98">
        <v>82.04735</v>
      </c>
      <c r="O246" s="151">
        <v>1</v>
      </c>
    </row>
    <row r="247" spans="2:15" ht="15">
      <c r="B247" s="150">
        <v>2</v>
      </c>
      <c r="C247" s="88" t="s">
        <v>252</v>
      </c>
      <c r="D247" s="88" t="s">
        <v>248</v>
      </c>
      <c r="E247" s="89">
        <v>4</v>
      </c>
      <c r="F247" s="98">
        <v>25</v>
      </c>
      <c r="G247" s="98">
        <v>30</v>
      </c>
      <c r="H247" s="98">
        <v>0.75</v>
      </c>
      <c r="I247" s="98">
        <v>0.32521</v>
      </c>
      <c r="J247" s="98">
        <v>0.2833</v>
      </c>
      <c r="K247" s="103">
        <v>149.10526315789474</v>
      </c>
      <c r="L247" s="98">
        <v>0.42</v>
      </c>
      <c r="M247" s="98">
        <v>23.499763</v>
      </c>
      <c r="N247" s="98">
        <v>83.048533</v>
      </c>
      <c r="O247" s="151">
        <v>1</v>
      </c>
    </row>
    <row r="248" spans="2:15" ht="15">
      <c r="B248" s="150">
        <v>3</v>
      </c>
      <c r="C248" s="88" t="s">
        <v>252</v>
      </c>
      <c r="D248" s="88" t="s">
        <v>249</v>
      </c>
      <c r="E248" s="89">
        <v>4</v>
      </c>
      <c r="F248" s="98">
        <v>30</v>
      </c>
      <c r="G248" s="98">
        <v>40</v>
      </c>
      <c r="H248" s="98">
        <v>0.75</v>
      </c>
      <c r="I248" s="98">
        <v>0.40881</v>
      </c>
      <c r="J248" s="98">
        <v>0.36135</v>
      </c>
      <c r="K248" s="103">
        <v>190.18421052631578</v>
      </c>
      <c r="L248" s="98">
        <v>0.67</v>
      </c>
      <c r="M248" s="98">
        <v>23.499652</v>
      </c>
      <c r="N248" s="98">
        <v>82.0478</v>
      </c>
      <c r="O248" s="151">
        <v>1</v>
      </c>
    </row>
    <row r="249" spans="2:15" ht="15">
      <c r="B249" s="150">
        <v>5</v>
      </c>
      <c r="C249" s="88" t="s">
        <v>252</v>
      </c>
      <c r="D249" s="88" t="s">
        <v>250</v>
      </c>
      <c r="E249" s="89">
        <v>5</v>
      </c>
      <c r="F249" s="98">
        <v>30</v>
      </c>
      <c r="G249" s="98">
        <v>30</v>
      </c>
      <c r="H249" s="98">
        <v>0.75</v>
      </c>
      <c r="I249" s="98">
        <v>0.43234</v>
      </c>
      <c r="J249" s="98">
        <v>0.38326</v>
      </c>
      <c r="K249" s="103">
        <v>201.7157894736842</v>
      </c>
      <c r="L249" s="98">
        <v>0.24</v>
      </c>
      <c r="M249" s="98">
        <v>23.50122</v>
      </c>
      <c r="N249" s="98">
        <v>82.046045</v>
      </c>
      <c r="O249" s="151">
        <v>1</v>
      </c>
    </row>
    <row r="250" spans="2:15" ht="15">
      <c r="B250" s="150">
        <v>6</v>
      </c>
      <c r="C250" s="88" t="s">
        <v>252</v>
      </c>
      <c r="D250" s="88" t="s">
        <v>250</v>
      </c>
      <c r="E250" s="89">
        <v>3</v>
      </c>
      <c r="F250" s="98">
        <v>25</v>
      </c>
      <c r="G250" s="98">
        <v>25</v>
      </c>
      <c r="H250" s="98">
        <v>0.75</v>
      </c>
      <c r="I250" s="98">
        <v>0.23045</v>
      </c>
      <c r="J250" s="98">
        <v>0.19488</v>
      </c>
      <c r="K250" s="103">
        <v>102.56842105263158</v>
      </c>
      <c r="L250" s="98">
        <v>0.6</v>
      </c>
      <c r="M250" s="98">
        <v>23.502335</v>
      </c>
      <c r="N250" s="98">
        <v>82.046555</v>
      </c>
      <c r="O250" s="151">
        <v>1</v>
      </c>
    </row>
    <row r="251" spans="2:15" ht="15">
      <c r="B251" s="150">
        <v>7</v>
      </c>
      <c r="C251" s="88" t="s">
        <v>252</v>
      </c>
      <c r="D251" s="88" t="s">
        <v>251</v>
      </c>
      <c r="E251" s="89">
        <v>4</v>
      </c>
      <c r="F251" s="98">
        <v>30</v>
      </c>
      <c r="G251" s="98">
        <v>40</v>
      </c>
      <c r="H251" s="98">
        <v>0.75</v>
      </c>
      <c r="I251" s="98">
        <v>0.40881</v>
      </c>
      <c r="J251" s="98">
        <v>0.36135</v>
      </c>
      <c r="K251" s="103">
        <v>190.18421052631578</v>
      </c>
      <c r="L251" s="98">
        <v>0.47</v>
      </c>
      <c r="M251" s="98">
        <v>23.501097</v>
      </c>
      <c r="N251" s="98">
        <v>82.04599</v>
      </c>
      <c r="O251" s="151">
        <v>1</v>
      </c>
    </row>
    <row r="252" spans="2:15" ht="15">
      <c r="B252" s="150">
        <v>8</v>
      </c>
      <c r="C252" s="88" t="s">
        <v>138</v>
      </c>
      <c r="D252" s="88" t="s">
        <v>247</v>
      </c>
      <c r="E252" s="89">
        <v>1</v>
      </c>
      <c r="F252" s="98">
        <v>25</v>
      </c>
      <c r="G252" s="98">
        <v>30</v>
      </c>
      <c r="H252" s="98">
        <v>3</v>
      </c>
      <c r="I252" s="98">
        <v>2.8251</v>
      </c>
      <c r="J252" s="98">
        <v>2.56373</v>
      </c>
      <c r="K252" s="103">
        <v>1349.3315789473684</v>
      </c>
      <c r="L252" s="98">
        <v>1.5</v>
      </c>
      <c r="M252" s="98">
        <v>23.499552</v>
      </c>
      <c r="N252" s="98">
        <v>82.04735</v>
      </c>
      <c r="O252" s="151">
        <v>1</v>
      </c>
    </row>
    <row r="253" spans="2:15" ht="15">
      <c r="B253" s="152" t="s">
        <v>144</v>
      </c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53"/>
    </row>
    <row r="254" spans="2:15" ht="14.25" customHeight="1">
      <c r="B254" s="154" t="s">
        <v>246</v>
      </c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55"/>
    </row>
    <row r="255" spans="2:15" ht="15">
      <c r="B255" s="150">
        <v>1</v>
      </c>
      <c r="C255" s="88" t="s">
        <v>254</v>
      </c>
      <c r="D255" s="88" t="s">
        <v>253</v>
      </c>
      <c r="E255" s="89">
        <v>2</v>
      </c>
      <c r="F255" s="98">
        <v>7</v>
      </c>
      <c r="G255" s="98">
        <v>1</v>
      </c>
      <c r="H255" s="98">
        <v>1</v>
      </c>
      <c r="I255" s="98">
        <v>1.07314</v>
      </c>
      <c r="J255" s="98">
        <v>0.4819</v>
      </c>
      <c r="K255" s="103">
        <v>253.6315789473684</v>
      </c>
      <c r="L255" s="98">
        <v>6</v>
      </c>
      <c r="M255" s="98">
        <v>23.50072</v>
      </c>
      <c r="N255" s="98">
        <v>82.045627</v>
      </c>
      <c r="O255" s="151">
        <v>5</v>
      </c>
    </row>
    <row r="256" spans="2:15" ht="15">
      <c r="B256" s="150">
        <v>2</v>
      </c>
      <c r="C256" s="88" t="s">
        <v>255</v>
      </c>
      <c r="D256" s="88" t="s">
        <v>253</v>
      </c>
      <c r="E256" s="89">
        <v>3</v>
      </c>
      <c r="F256" s="98">
        <v>5</v>
      </c>
      <c r="G256" s="98">
        <v>2.5</v>
      </c>
      <c r="H256" s="98">
        <v>1</v>
      </c>
      <c r="I256" s="98">
        <v>0.11249999999999999</v>
      </c>
      <c r="J256" s="98">
        <v>0.06</v>
      </c>
      <c r="K256" s="103">
        <v>31.57894736842105</v>
      </c>
      <c r="L256" s="98">
        <v>4.5</v>
      </c>
      <c r="M256" s="98">
        <v>23.50072</v>
      </c>
      <c r="N256" s="98">
        <v>82.045627</v>
      </c>
      <c r="O256" s="151">
        <v>2</v>
      </c>
    </row>
    <row r="257" spans="2:15" ht="15">
      <c r="B257" s="150">
        <v>3</v>
      </c>
      <c r="C257" s="88" t="s">
        <v>256</v>
      </c>
      <c r="D257" s="88" t="s">
        <v>253</v>
      </c>
      <c r="E257" s="89">
        <v>1</v>
      </c>
      <c r="F257" s="98">
        <v>80</v>
      </c>
      <c r="G257" s="98">
        <v>80</v>
      </c>
      <c r="H257" s="98">
        <v>3</v>
      </c>
      <c r="I257" s="98">
        <v>27.8492</v>
      </c>
      <c r="J257" s="98">
        <v>24.10334</v>
      </c>
      <c r="K257" s="103">
        <v>12685.968421052632</v>
      </c>
      <c r="L257" s="98">
        <v>12.5</v>
      </c>
      <c r="M257" s="98">
        <v>23.50135</v>
      </c>
      <c r="N257" s="98">
        <v>82.048345</v>
      </c>
      <c r="O257" s="151">
        <v>5</v>
      </c>
    </row>
    <row r="258" spans="2:15" ht="15">
      <c r="B258" s="150">
        <v>4</v>
      </c>
      <c r="C258" s="88" t="s">
        <v>257</v>
      </c>
      <c r="D258" s="88" t="s">
        <v>253</v>
      </c>
      <c r="E258" s="89" t="s">
        <v>259</v>
      </c>
      <c r="F258" s="98">
        <v>40</v>
      </c>
      <c r="G258" s="98">
        <v>30</v>
      </c>
      <c r="H258" s="98"/>
      <c r="I258" s="98">
        <v>1.65576</v>
      </c>
      <c r="J258" s="98">
        <v>1.22216</v>
      </c>
      <c r="K258" s="103">
        <v>643.2421052631578</v>
      </c>
      <c r="L258" s="98">
        <v>0.48</v>
      </c>
      <c r="M258" s="98">
        <v>23.50135</v>
      </c>
      <c r="N258" s="98">
        <v>82.048345</v>
      </c>
      <c r="O258" s="151">
        <v>3</v>
      </c>
    </row>
    <row r="259" spans="2:15" ht="15">
      <c r="B259" s="150">
        <v>5</v>
      </c>
      <c r="C259" s="88" t="s">
        <v>257</v>
      </c>
      <c r="D259" s="88" t="s">
        <v>253</v>
      </c>
      <c r="E259" s="89" t="s">
        <v>260</v>
      </c>
      <c r="F259" s="98">
        <v>40</v>
      </c>
      <c r="G259" s="98">
        <v>30</v>
      </c>
      <c r="H259" s="98"/>
      <c r="I259" s="98">
        <v>1.24182</v>
      </c>
      <c r="J259" s="98">
        <v>0.91662</v>
      </c>
      <c r="K259" s="103">
        <v>482.4315789473684</v>
      </c>
      <c r="L259" s="98">
        <v>0.36</v>
      </c>
      <c r="M259" s="98">
        <v>23.501303</v>
      </c>
      <c r="N259" s="98">
        <v>82.048292</v>
      </c>
      <c r="O259" s="151">
        <v>2</v>
      </c>
    </row>
    <row r="260" spans="2:15" ht="15">
      <c r="B260" s="150">
        <v>6</v>
      </c>
      <c r="C260" s="88" t="s">
        <v>258</v>
      </c>
      <c r="D260" s="88" t="s">
        <v>253</v>
      </c>
      <c r="E260" s="89">
        <v>1</v>
      </c>
      <c r="F260" s="98">
        <v>70</v>
      </c>
      <c r="G260" s="98">
        <v>70</v>
      </c>
      <c r="H260" s="98">
        <v>3</v>
      </c>
      <c r="I260" s="98">
        <v>21.14714</v>
      </c>
      <c r="J260" s="98">
        <v>18.30112</v>
      </c>
      <c r="K260" s="103">
        <v>9632.168421052631</v>
      </c>
      <c r="L260" s="98">
        <v>7.5</v>
      </c>
      <c r="M260" s="98">
        <v>23.501572</v>
      </c>
      <c r="N260" s="98">
        <v>82.048428</v>
      </c>
      <c r="O260" s="151">
        <v>4</v>
      </c>
    </row>
    <row r="261" spans="2:15" ht="15">
      <c r="B261" s="88"/>
      <c r="C261" s="88"/>
      <c r="D261" s="157" t="s">
        <v>261</v>
      </c>
      <c r="E261" s="156"/>
      <c r="F261" s="157"/>
      <c r="G261" s="157"/>
      <c r="H261" s="157"/>
      <c r="I261" s="157"/>
      <c r="J261" s="157"/>
      <c r="K261" s="158">
        <f>SUM(SUM(K255:K260)+SUM(K246:K252)+SUM(K242:K243)+SUM(K224:K239)+SUM(K198:K221)+SUM(K134:K195)+SUM(K106:K131)+SUM(K80:K103))</f>
        <v>75861.6105263158</v>
      </c>
      <c r="L261" s="157">
        <f>SUM(SUM(L255:L260)+SUM(L246:L252)+SUM(L242:L243)+SUM(L224:L239)+SUM(L198:L221)+SUM(L134:L195)+SUM(L106:L131)+SUM(L80:L103))</f>
        <v>204.57999999999998</v>
      </c>
      <c r="M261" s="157"/>
      <c r="N261" s="157"/>
      <c r="O261" s="159">
        <f>SUM(SUM(O255:O260)+SUM(O246:O252)+SUM(O242:O243)+SUM(O224:O239)+SUM(O198:O221)+SUM(O134:O195)+SUM(O106:O131)+SUM(O80:O103))</f>
        <v>221</v>
      </c>
    </row>
  </sheetData>
  <autoFilter ref="A79:O260"/>
  <mergeCells count="35">
    <mergeCell ref="B244:O244"/>
    <mergeCell ref="B245:O245"/>
    <mergeCell ref="B253:O253"/>
    <mergeCell ref="B254:O254"/>
    <mergeCell ref="B241:O241"/>
    <mergeCell ref="B196:O196"/>
    <mergeCell ref="B197:O197"/>
    <mergeCell ref="B222:O222"/>
    <mergeCell ref="B223:O223"/>
    <mergeCell ref="B240:O240"/>
    <mergeCell ref="B77:O77"/>
    <mergeCell ref="D74:O74"/>
    <mergeCell ref="K73:O73"/>
    <mergeCell ref="K20:L20"/>
    <mergeCell ref="K32:L32"/>
    <mergeCell ref="O75:O76"/>
    <mergeCell ref="B75:B76"/>
    <mergeCell ref="C75:C76"/>
    <mergeCell ref="D75:D76"/>
    <mergeCell ref="E75:E76"/>
    <mergeCell ref="F75:H75"/>
    <mergeCell ref="B104:O104"/>
    <mergeCell ref="B105:O105"/>
    <mergeCell ref="B132:O132"/>
    <mergeCell ref="B133:O133"/>
    <mergeCell ref="B78:O78"/>
    <mergeCell ref="B1:K1"/>
    <mergeCell ref="G17:J17"/>
    <mergeCell ref="N7:O7"/>
    <mergeCell ref="G16:J16"/>
    <mergeCell ref="E3:J3"/>
    <mergeCell ref="K10:L10"/>
    <mergeCell ref="B2:C3"/>
    <mergeCell ref="E5:K5"/>
    <mergeCell ref="E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 topLeftCell="A1">
      <selection activeCell="B30" sqref="B30:D30"/>
    </sheetView>
  </sheetViews>
  <sheetFormatPr defaultColWidth="9.140625" defaultRowHeight="15"/>
  <cols>
    <col min="1" max="1" width="17.140625" style="0" customWidth="1"/>
  </cols>
  <sheetData>
    <row r="1" ht="21" customHeight="1">
      <c r="A1" s="29"/>
    </row>
    <row r="2" ht="21" customHeight="1">
      <c r="A2" s="29"/>
    </row>
    <row r="3" spans="1:7" ht="21" customHeight="1">
      <c r="A3" s="136" t="s">
        <v>172</v>
      </c>
      <c r="B3" s="137"/>
      <c r="C3" s="137"/>
      <c r="D3" s="137"/>
      <c r="E3" s="137"/>
      <c r="F3" s="138"/>
      <c r="G3" s="30" t="s">
        <v>173</v>
      </c>
    </row>
    <row r="4" spans="1:7" ht="15">
      <c r="A4" s="130" t="s">
        <v>47</v>
      </c>
      <c r="B4" s="131"/>
      <c r="C4" s="131"/>
      <c r="D4" s="131"/>
      <c r="E4" s="131"/>
      <c r="F4" s="131"/>
      <c r="G4" s="132"/>
    </row>
    <row r="5" spans="1:7" ht="21">
      <c r="A5" s="31" t="s">
        <v>48</v>
      </c>
      <c r="B5" s="133">
        <v>463</v>
      </c>
      <c r="C5" s="134"/>
      <c r="D5" s="134"/>
      <c r="E5" s="134"/>
      <c r="F5" s="134"/>
      <c r="G5" s="135"/>
    </row>
    <row r="6" spans="1:7" ht="21">
      <c r="A6" s="31" t="s">
        <v>49</v>
      </c>
      <c r="B6" s="133">
        <v>973</v>
      </c>
      <c r="C6" s="134"/>
      <c r="D6" s="134"/>
      <c r="E6" s="134"/>
      <c r="F6" s="134"/>
      <c r="G6" s="135"/>
    </row>
    <row r="7" spans="1:7" ht="21">
      <c r="A7" s="31" t="s">
        <v>50</v>
      </c>
      <c r="B7" s="133">
        <v>413</v>
      </c>
      <c r="C7" s="134"/>
      <c r="D7" s="134"/>
      <c r="E7" s="134"/>
      <c r="F7" s="134"/>
      <c r="G7" s="135"/>
    </row>
    <row r="8" spans="1:7" ht="21">
      <c r="A8" s="31" t="s">
        <v>51</v>
      </c>
      <c r="B8" s="133">
        <v>839</v>
      </c>
      <c r="C8" s="134"/>
      <c r="D8" s="134"/>
      <c r="E8" s="134"/>
      <c r="F8" s="134"/>
      <c r="G8" s="135"/>
    </row>
    <row r="9" spans="1:7" ht="31.5">
      <c r="A9" s="31" t="s">
        <v>52</v>
      </c>
      <c r="B9" s="133">
        <v>10.13</v>
      </c>
      <c r="C9" s="134"/>
      <c r="D9" s="134"/>
      <c r="E9" s="134"/>
      <c r="F9" s="134"/>
      <c r="G9" s="135"/>
    </row>
    <row r="10" spans="1:7" ht="31.5">
      <c r="A10" s="31" t="s">
        <v>53</v>
      </c>
      <c r="B10" s="133">
        <v>43.74</v>
      </c>
      <c r="C10" s="134"/>
      <c r="D10" s="134"/>
      <c r="E10" s="134"/>
      <c r="F10" s="134"/>
      <c r="G10" s="135"/>
    </row>
    <row r="11" spans="1:7" ht="21">
      <c r="A11" s="32" t="s">
        <v>54</v>
      </c>
      <c r="B11" s="33" t="s">
        <v>55</v>
      </c>
      <c r="C11" s="33" t="s">
        <v>56</v>
      </c>
      <c r="D11" s="33" t="s">
        <v>57</v>
      </c>
      <c r="E11" s="33" t="s">
        <v>58</v>
      </c>
      <c r="F11" s="33" t="s">
        <v>59</v>
      </c>
      <c r="G11" s="34" t="s">
        <v>60</v>
      </c>
    </row>
    <row r="12" spans="1:7" ht="21">
      <c r="A12" s="31" t="s">
        <v>61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6"/>
    </row>
    <row r="13" spans="1:7" ht="21">
      <c r="A13" s="31" t="s">
        <v>62</v>
      </c>
      <c r="B13" s="37">
        <v>18366</v>
      </c>
      <c r="C13" s="37">
        <v>30381</v>
      </c>
      <c r="D13" s="37">
        <v>23921</v>
      </c>
      <c r="E13" s="37">
        <v>22343</v>
      </c>
      <c r="F13" s="37">
        <v>12799</v>
      </c>
      <c r="G13" s="36"/>
    </row>
    <row r="14" spans="1:7" ht="15">
      <c r="A14" s="31" t="s">
        <v>63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8"/>
    </row>
    <row r="15" spans="1:7" ht="21">
      <c r="A15" s="31" t="s">
        <v>64</v>
      </c>
      <c r="B15" s="35">
        <v>0</v>
      </c>
      <c r="C15" s="35"/>
      <c r="D15" s="35"/>
      <c r="E15" s="35"/>
      <c r="F15" s="35"/>
      <c r="G15" s="36"/>
    </row>
    <row r="16" spans="1:7" ht="31.5">
      <c r="A16" s="31" t="s">
        <v>65</v>
      </c>
      <c r="B16" s="35">
        <v>11.54</v>
      </c>
      <c r="C16" s="35">
        <v>10.97</v>
      </c>
      <c r="D16" s="35">
        <v>10.66</v>
      </c>
      <c r="E16" s="35">
        <v>9.11</v>
      </c>
      <c r="F16" s="35">
        <v>11.4</v>
      </c>
      <c r="G16" s="38"/>
    </row>
    <row r="17" spans="1:7" ht="21">
      <c r="A17" s="31" t="s">
        <v>66</v>
      </c>
      <c r="B17" s="35">
        <v>42.21</v>
      </c>
      <c r="C17" s="35">
        <v>41.36</v>
      </c>
      <c r="D17" s="35">
        <v>43.94</v>
      </c>
      <c r="E17" s="35">
        <v>47.89</v>
      </c>
      <c r="F17" s="35">
        <v>41.66</v>
      </c>
      <c r="G17" s="38"/>
    </row>
    <row r="18" spans="1:7" ht="21">
      <c r="A18" s="31" t="s">
        <v>67</v>
      </c>
      <c r="B18" s="35">
        <v>47.22</v>
      </c>
      <c r="C18" s="35">
        <v>50.15</v>
      </c>
      <c r="D18" s="35">
        <v>47.11</v>
      </c>
      <c r="E18" s="35">
        <v>47</v>
      </c>
      <c r="F18" s="35">
        <v>48.01</v>
      </c>
      <c r="G18" s="38"/>
    </row>
    <row r="19" spans="1:7" ht="42">
      <c r="A19" s="31" t="s">
        <v>68</v>
      </c>
      <c r="B19" s="35">
        <v>49.64</v>
      </c>
      <c r="C19" s="35">
        <v>83.69</v>
      </c>
      <c r="D19" s="35">
        <v>67.96</v>
      </c>
      <c r="E19" s="35">
        <v>69.6</v>
      </c>
      <c r="F19" s="35">
        <v>43.53</v>
      </c>
      <c r="G19" s="38"/>
    </row>
    <row r="20" spans="1:7" ht="31.5">
      <c r="A20" s="31" t="s">
        <v>69</v>
      </c>
      <c r="B20" s="35">
        <v>190</v>
      </c>
      <c r="C20" s="35">
        <v>176</v>
      </c>
      <c r="D20" s="35">
        <v>174</v>
      </c>
      <c r="E20" s="35">
        <v>172</v>
      </c>
      <c r="F20" s="35">
        <v>166.98</v>
      </c>
      <c r="G20" s="38"/>
    </row>
    <row r="21" spans="1:7" ht="31.5">
      <c r="A21" s="31" t="s">
        <v>70</v>
      </c>
      <c r="B21" s="35">
        <v>31</v>
      </c>
      <c r="C21" s="35">
        <v>154</v>
      </c>
      <c r="D21" s="35">
        <v>82</v>
      </c>
      <c r="E21" s="35">
        <v>91</v>
      </c>
      <c r="F21" s="35">
        <v>23</v>
      </c>
      <c r="G21" s="38"/>
    </row>
    <row r="22" spans="1:7" ht="21">
      <c r="A22" s="31" t="s">
        <v>71</v>
      </c>
      <c r="B22" s="35">
        <v>370</v>
      </c>
      <c r="C22" s="35">
        <v>363</v>
      </c>
      <c r="D22" s="35">
        <v>352</v>
      </c>
      <c r="E22" s="35">
        <v>321</v>
      </c>
      <c r="F22" s="35">
        <v>294</v>
      </c>
      <c r="G22" s="36"/>
    </row>
    <row r="23" spans="1:7" ht="21">
      <c r="A23" s="31" t="s">
        <v>72</v>
      </c>
      <c r="B23" s="35">
        <v>632</v>
      </c>
      <c r="C23" s="35">
        <v>635</v>
      </c>
      <c r="D23" s="35">
        <v>596</v>
      </c>
      <c r="E23" s="35">
        <v>555</v>
      </c>
      <c r="F23" s="35">
        <v>510</v>
      </c>
      <c r="G23" s="36"/>
    </row>
    <row r="24" spans="1:7" ht="15" customHeight="1">
      <c r="A24" s="31" t="s">
        <v>73</v>
      </c>
      <c r="B24" s="35">
        <v>16</v>
      </c>
      <c r="C24" s="35">
        <v>18</v>
      </c>
      <c r="D24" s="35">
        <v>14</v>
      </c>
      <c r="E24" s="35">
        <v>9</v>
      </c>
      <c r="F24" s="35">
        <v>6</v>
      </c>
      <c r="G24" s="38"/>
    </row>
    <row r="25" spans="1:7" ht="15">
      <c r="A25" s="130" t="s">
        <v>74</v>
      </c>
      <c r="B25" s="131"/>
      <c r="C25" s="131"/>
      <c r="D25" s="131"/>
      <c r="E25" s="131"/>
      <c r="F25" s="131"/>
      <c r="G25" s="132"/>
    </row>
    <row r="26" spans="1:7" ht="21">
      <c r="A26" s="31" t="s">
        <v>75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8"/>
    </row>
    <row r="27" spans="1:7" ht="31.5">
      <c r="A27" s="31" t="s">
        <v>76</v>
      </c>
      <c r="B27" s="35">
        <v>72</v>
      </c>
      <c r="C27" s="35">
        <v>84</v>
      </c>
      <c r="D27" s="35">
        <v>107</v>
      </c>
      <c r="E27" s="35">
        <v>57</v>
      </c>
      <c r="F27" s="35">
        <v>83</v>
      </c>
      <c r="G27" s="36"/>
    </row>
    <row r="28" spans="1:7" ht="21">
      <c r="A28" s="31" t="s">
        <v>77</v>
      </c>
      <c r="B28" s="35">
        <v>34</v>
      </c>
      <c r="C28" s="35">
        <v>31</v>
      </c>
      <c r="D28" s="35">
        <v>70</v>
      </c>
      <c r="E28" s="35">
        <v>49</v>
      </c>
      <c r="F28" s="35">
        <v>23</v>
      </c>
      <c r="G28" s="36"/>
    </row>
    <row r="29" spans="1:7" ht="21">
      <c r="A29" s="31" t="s">
        <v>78</v>
      </c>
      <c r="B29" s="35">
        <v>38</v>
      </c>
      <c r="C29" s="35">
        <v>53</v>
      </c>
      <c r="D29" s="35">
        <v>37</v>
      </c>
      <c r="E29" s="35">
        <v>8</v>
      </c>
      <c r="F29" s="35">
        <v>60</v>
      </c>
      <c r="G29" s="38"/>
    </row>
    <row r="30" spans="1:7" ht="31.5">
      <c r="A30" s="31" t="s">
        <v>79</v>
      </c>
      <c r="B30" s="35">
        <v>81.14</v>
      </c>
      <c r="C30" s="35">
        <v>86.36</v>
      </c>
      <c r="D30" s="35">
        <v>74.43</v>
      </c>
      <c r="E30" s="35">
        <v>80.51</v>
      </c>
      <c r="F30" s="35">
        <v>28.47</v>
      </c>
      <c r="G30" s="38"/>
    </row>
    <row r="31" spans="1:7" ht="15" customHeight="1">
      <c r="A31" s="31" t="s">
        <v>80</v>
      </c>
      <c r="B31" s="35">
        <v>80.56</v>
      </c>
      <c r="C31" s="35">
        <v>83.33</v>
      </c>
      <c r="D31" s="35">
        <v>71.96</v>
      </c>
      <c r="E31" s="35">
        <v>54.39</v>
      </c>
      <c r="F31" s="35">
        <v>51.81</v>
      </c>
      <c r="G31" s="38"/>
    </row>
    <row r="32" spans="1:7" ht="15">
      <c r="A32" s="130" t="s">
        <v>81</v>
      </c>
      <c r="B32" s="131"/>
      <c r="C32" s="131"/>
      <c r="D32" s="131"/>
      <c r="E32" s="131"/>
      <c r="F32" s="131"/>
      <c r="G32" s="132"/>
    </row>
    <row r="33" spans="1:7" ht="21">
      <c r="A33" s="31" t="s">
        <v>82</v>
      </c>
      <c r="B33" s="35">
        <v>51.93</v>
      </c>
      <c r="C33" s="35">
        <v>65.17</v>
      </c>
      <c r="D33" s="35">
        <v>41.06</v>
      </c>
      <c r="E33" s="35">
        <v>43.51</v>
      </c>
      <c r="F33" s="35">
        <v>30.1</v>
      </c>
      <c r="G33" s="38"/>
    </row>
    <row r="34" spans="1:7" ht="15">
      <c r="A34" s="31" t="s">
        <v>83</v>
      </c>
      <c r="B34" s="35">
        <v>34.7</v>
      </c>
      <c r="C34" s="35">
        <v>52.52</v>
      </c>
      <c r="D34" s="35">
        <v>37.93</v>
      </c>
      <c r="E34" s="35">
        <v>27.01</v>
      </c>
      <c r="F34" s="35">
        <v>23.88</v>
      </c>
      <c r="G34" s="38"/>
    </row>
    <row r="35" spans="1:7" ht="21">
      <c r="A35" s="31" t="s">
        <v>84</v>
      </c>
      <c r="B35" s="35">
        <v>17.23</v>
      </c>
      <c r="C35" s="35">
        <v>12.65</v>
      </c>
      <c r="D35" s="35">
        <v>3.13</v>
      </c>
      <c r="E35" s="35">
        <v>16.5</v>
      </c>
      <c r="F35" s="35">
        <v>6.22</v>
      </c>
      <c r="G35" s="38"/>
    </row>
    <row r="36" spans="1:7" ht="15">
      <c r="A36" s="31" t="s">
        <v>85</v>
      </c>
      <c r="B36" s="35">
        <v>33.19</v>
      </c>
      <c r="C36" s="35">
        <v>19.42</v>
      </c>
      <c r="D36" s="35">
        <v>7.63</v>
      </c>
      <c r="E36" s="35">
        <v>37.93</v>
      </c>
      <c r="F36" s="35">
        <v>20.66</v>
      </c>
      <c r="G36" s="38"/>
    </row>
    <row r="37" spans="1:7" ht="31.5">
      <c r="A37" s="31" t="s">
        <v>86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8"/>
    </row>
    <row r="38" spans="1:7" ht="15">
      <c r="A38" s="31" t="s">
        <v>87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8"/>
    </row>
    <row r="39" spans="1:7" ht="31.5">
      <c r="A39" s="31" t="s">
        <v>88</v>
      </c>
      <c r="B39" s="35">
        <v>242.32</v>
      </c>
      <c r="C39" s="35">
        <v>215.5</v>
      </c>
      <c r="D39" s="35">
        <v>187.09</v>
      </c>
      <c r="E39" s="35">
        <v>242.48</v>
      </c>
      <c r="F39" s="35">
        <v>197.17</v>
      </c>
      <c r="G39" s="38"/>
    </row>
    <row r="40" spans="1:7" ht="31.5">
      <c r="A40" s="31" t="s">
        <v>89</v>
      </c>
      <c r="B40" s="35">
        <v>100</v>
      </c>
      <c r="C40" s="35">
        <v>98.7</v>
      </c>
      <c r="D40" s="35">
        <v>99.1</v>
      </c>
      <c r="E40" s="35">
        <v>99.95</v>
      </c>
      <c r="F40" s="35">
        <v>99.9</v>
      </c>
      <c r="G40" s="38"/>
    </row>
  </sheetData>
  <mergeCells count="10">
    <mergeCell ref="A32:G32"/>
    <mergeCell ref="B5:G5"/>
    <mergeCell ref="B6:G6"/>
    <mergeCell ref="A3:F3"/>
    <mergeCell ref="A4:G4"/>
    <mergeCell ref="B7:G7"/>
    <mergeCell ref="B8:G8"/>
    <mergeCell ref="B9:G9"/>
    <mergeCell ref="B10:G10"/>
    <mergeCell ref="A25:G2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Kamal Bisht</cp:lastModifiedBy>
  <dcterms:created xsi:type="dcterms:W3CDTF">2020-04-15T08:21:33Z</dcterms:created>
  <dcterms:modified xsi:type="dcterms:W3CDTF">2021-03-31T05:37:17Z</dcterms:modified>
  <cp:category/>
  <cp:version/>
  <cp:contentType/>
  <cp:contentStatus/>
</cp:coreProperties>
</file>