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<sst xmlns="http://schemas.openxmlformats.org/spreadsheetml/2006/main" count="829" uniqueCount="337">
  <si>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</si>
  <si>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</si>
  <si>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</si>
  <si>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</si>
  <si>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</si>
  <si>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</si>
  <si>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</si>
  <si>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</si>
  <si>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</si>
  <si>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</si>
  <si>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</si>
  <si>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</si>
  <si>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</si>
  <si>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</si>
  <si>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</si>
  <si>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</si>
  <si>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</si>
  <si>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</si>
  <si>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</si>
  <si>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</si>
  <si>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</si>
  <si>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</si>
  <si>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</si>
  <si>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</si>
  <si>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</si>
  <si>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</si>
  <si>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</si>
  <si>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</si>
  <si>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</si>
  <si>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</si>
  <si>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</si>
  <si>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</si>
  <si>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</si>
  <si>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</si>
  <si>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</si>
  <si>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</si>
  <si>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</si>
  <si>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</si>
  <si>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</si>
  <si>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</si>
  <si>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</si>
  <si>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</si>
  <si>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</si>
  <si>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</si>
  <si>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</si>
  <si>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</si>
  <si>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</si>
  <si>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</si>
  <si>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</si>
  <si>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</si>
  <si>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</si>
  <si>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</si>
  <si>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</si>
  <si>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</si>
  <si>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</si>
  <si>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</si>
  <si>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</si>
  <si>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</si>
  <si>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</si>
  <si>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</si>
  <si>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</si>
  <si>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</si>
  <si>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</si>
  <si>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</si>
  <si>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</si>
  <si>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</si>
  <si>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</si>
  <si>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</si>
  <si>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</si>
  <si>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</si>
  <si>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</si>
  <si>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</si>
  <si>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</si>
  <si>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</si>
  <si>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</si>
  <si>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</si>
  <si>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</si>
  <si>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</si>
  <si>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</si>
  <si>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</si>
  <si>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</si>
  <si>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</si>
  <si>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</si>
  <si>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</si>
  <si>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</si>
  <si>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</si>
  <si>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</si>
  <si>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</si>
  <si>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</si>
  <si>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</si>
  <si>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</si>
  <si>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</si>
  <si>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</si>
  <si>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</si>
  <si>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</si>
  <si>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</si>
  <si>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</si>
  <si>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</si>
  <si>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</si>
  <si>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</si>
  <si>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</si>
  <si>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</si>
  <si>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</si>
  <si>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</si>
  <si>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</si>
  <si>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</si>
  <si>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</si>
  <si>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</si>
  <si>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</si>
  <si>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</si>
  <si>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</si>
  <si>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</si>
  <si>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</si>
  <si>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</si>
  <si>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</si>
  <si>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</si>
  <si>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</si>
  <si>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</si>
  <si>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</si>
  <si>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</si>
  <si>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</si>
  <si>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</si>
  <si>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</si>
  <si>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</si>
  <si>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</si>
  <si>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</si>
  <si>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</si>
  <si>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</si>
  <si>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</si>
  <si>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</si>
  <si>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</si>
  <si>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</si>
  <si>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</si>
  <si>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</si>
  <si>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</si>
  <si>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</si>
  <si>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</si>
  <si>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</si>
  <si>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</si>
  <si>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</si>
  <si>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</si>
  <si>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</si>
  <si>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</si>
  <si>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</si>
  <si>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</si>
  <si>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</si>
  <si>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</si>
  <si>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</si>
  <si>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</si>
  <si>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</si>
  <si>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</si>
  <si>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</si>
  <si>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</si>
  <si>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</si>
  <si>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</si>
  <si>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</si>
  <si>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</si>
  <si>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</si>
  <si>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</si>
  <si>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</si>
  <si>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</si>
  <si>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</si>
  <si>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</si>
  <si>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</si>
  <si>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</si>
  <si>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</si>
  <si>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</si>
  <si>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</si>
  <si>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</si>
  <si>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</si>
  <si>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</si>
  <si>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</si>
  <si>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</si>
  <si>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</si>
  <si>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</si>
  <si>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</si>
  <si>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</si>
  <si>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</si>
  <si>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</si>
  <si>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</si>
  <si>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</si>
  <si>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</si>
  <si>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</si>
  <si>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</si>
  <si>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</si>
  <si>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</si>
  <si>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</si>
  <si>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</si>
  <si>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</si>
  <si>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</si>
  <si>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</si>
  <si>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</si>
  <si>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</si>
  <si>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</si>
  <si>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</si>
  <si>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</si>
  <si>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</si>
  <si>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</si>
  <si>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</si>
  <si>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</si>
  <si>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</si>
  <si>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</si>
  <si>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</si>
  <si>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</si>
  <si>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</si>
  <si>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</si>
  <si>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</si>
  <si>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</si>
  <si>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</si>
  <si>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</si>
  <si>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</si>
  <si>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</si>
  <si>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</si>
  <si>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</si>
  <si>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</si>
  <si>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</si>
  <si>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</si>
  <si>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</si>
  <si>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</si>
  <si>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</si>
  <si>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</si>
  <si>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</si>
  <si>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</si>
  <si>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</si>
  <si>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</si>
  <si>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</si>
  <si>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</si>
  <si>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</si>
  <si>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</si>
  <si>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</si>
  <si>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</si>
  <si>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</si>
  <si>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</si>
  <si>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</si>
  <si>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</si>
  <si>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</si>
  <si>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</si>
  <si>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</si>
  <si>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</si>
  <si>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</si>
  <si>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</si>
  <si>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</si>
  <si>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</si>
  <si>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</si>
  <si>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</si>
  <si>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</si>
  <si>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</si>
  <si>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</si>
  <si>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</si>
  <si>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</si>
  <si>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</si>
  <si>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</si>
  <si>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</si>
  <si>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</si>
  <si>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</si>
  <si>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</si>
  <si>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</si>
  <si>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</si>
  <si>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</si>
  <si>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</si>
  <si>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</si>
  <si>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</si>
  <si>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</si>
  <si>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</si>
  <si>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</si>
  <si>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</si>
  <si>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</si>
  <si>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</si>
  <si>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</si>
  <si>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</si>
  <si>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</si>
  <si>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</si>
  <si>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</si>
  <si>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</si>
  <si>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</si>
  <si>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</si>
  <si>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</si>
  <si>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</si>
  <si>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</si>
  <si>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</si>
  <si>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</si>
  <si>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</si>
  <si>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</si>
  <si>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</si>
  <si>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</si>
  <si>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</si>
  <si>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</si>
  <si>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</si>
  <si>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</si>
  <si>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</si>
  <si>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</si>
  <si>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</si>
  <si>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</si>
  <si>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</si>
  <si>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2A5E5c4, 2A5E5c5</t>
  </si>
  <si>
    <t>Surguja</t>
  </si>
  <si>
    <t>Lundra</t>
  </si>
  <si>
    <t>Sandy loam</t>
  </si>
  <si>
    <t>4-9%</t>
  </si>
  <si>
    <t>Jori nala</t>
  </si>
  <si>
    <t>14 Nos</t>
  </si>
  <si>
    <t>29 Nos</t>
  </si>
  <si>
    <t>9 Nos</t>
  </si>
  <si>
    <t xml:space="preserve">Considering 40%  Water  requirement will be met by Rainfall </t>
  </si>
  <si>
    <t xml:space="preserve">Lat. </t>
  </si>
  <si>
    <t>Long.</t>
  </si>
  <si>
    <t>23°14´52˝</t>
  </si>
  <si>
    <t>83°27´35˝</t>
  </si>
  <si>
    <t>csluk vk- vks/kh</t>
  </si>
  <si>
    <t>,rok vk- csluk</t>
  </si>
  <si>
    <t>lksukj vk- vks/kh</t>
  </si>
  <si>
    <t>lksek: vk- larlk;</t>
  </si>
  <si>
    <t>eqaMjk vk- Qwypan</t>
  </si>
  <si>
    <t>cq&lt;mq vk- eqaMjk</t>
  </si>
  <si>
    <t>iaM: jke vk- lanjk;</t>
  </si>
  <si>
    <t>lnkjke vk- vka/kh</t>
  </si>
  <si>
    <t>lq[ku jke vk0 uxk;</t>
  </si>
  <si>
    <t>VqbZpk vk0 tru</t>
  </si>
  <si>
    <t>बिचकू राम/खिन राम</t>
  </si>
  <si>
    <t>मेडसाय/सुरगिन</t>
  </si>
  <si>
    <t>धीरन राम /टीरू राम</t>
  </si>
  <si>
    <t>हीरा सिंह/ कबरू राम</t>
  </si>
  <si>
    <t>सोमार साय /ठूठा राम</t>
  </si>
  <si>
    <t>चक्रधारी/ बागर साय</t>
  </si>
  <si>
    <t>राम साय/डोकरी</t>
  </si>
  <si>
    <t>नानकुंवर/गोनसाय</t>
  </si>
  <si>
    <t>बिहारी/टीरू राम</t>
  </si>
  <si>
    <t>सोमारी/रामा</t>
  </si>
  <si>
    <t>दसरू/रोपन</t>
  </si>
  <si>
    <t>घासी/भीखा</t>
  </si>
  <si>
    <t>लक्ष्मण/दशरथ</t>
  </si>
  <si>
    <t>पारसनाथ/सोमार साय</t>
  </si>
  <si>
    <t>सोल्डू/चमरा</t>
  </si>
  <si>
    <t>अमरसाय/पड़हन</t>
  </si>
  <si>
    <t>कुंवरसाय/सोहरसाय</t>
  </si>
  <si>
    <t>e-DPR of Korandha GP,  Block  Lundra ,  District- Surguja, Chhattisgarh</t>
  </si>
  <si>
    <t>Korandha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</si>
</sst>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/>
    <xf numFmtId="0" fontId="4" fillId="2" borderId="8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8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12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vertical="top" wrapText="1"/>
    </xf>
    <xf numFmtId="0" fontId="6" fillId="2" borderId="13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4" xfId="0" applyBorder="1"/>
    <xf numFmtId="2" fontId="0" fillId="0" borderId="14" xfId="0" applyNumberFormat="1" applyBorder="1"/>
    <xf numFmtId="0" fontId="4" fillId="3" borderId="14" xfId="0" applyFont="1" applyFill="1" applyBorder="1" applyAlignment="1">
      <alignment horizontal="left" vertical="top" wrapText="1"/>
    </xf>
    <xf numFmtId="0" fontId="0" fillId="3" borderId="14" xfId="0" applyFill="1" applyBorder="1"/>
    <xf numFmtId="0" fontId="0" fillId="3" borderId="14" xfId="0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left"/>
    </xf>
    <xf numFmtId="0" fontId="0" fillId="0" borderId="15" xfId="0" applyBorder="1"/>
    <xf numFmtId="0" fontId="16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5" xfId="0" applyNumberFormat="1" applyFill="1" applyBorder="1"/>
    <xf numFmtId="0" fontId="0" fillId="7" borderId="14" xfId="0" applyFill="1" applyBorder="1"/>
    <xf numFmtId="0" fontId="18" fillId="0" borderId="14" xfId="0" applyFont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8" fillId="8" borderId="14" xfId="0" applyFont="1" applyFill="1" applyBorder="1" applyAlignment="1">
      <alignment/>
    </xf>
    <xf numFmtId="2" fontId="0" fillId="2" borderId="14" xfId="0" applyNumberFormat="1" applyFill="1" applyBorder="1"/>
    <xf numFmtId="2" fontId="0" fillId="7" borderId="0" xfId="0" applyNumberFormat="1" applyFill="1"/>
    <xf numFmtId="0" fontId="0" fillId="0" borderId="14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4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8" fillId="7" borderId="35" xfId="0" applyFont="1" applyFill="1" applyBorder="1" applyAlignment="1">
      <alignment horizont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S153"/>
  <sheetViews>
    <sheetView tabSelected="1" zoomScale="90" zoomScaleNormal="90" workbookViewId="0" topLeftCell="B1">
      <selection activeCell="G12" sqref="G12"/>
    </sheetView>
  </sheetViews>
  <sheetFormatPr defaultColWidth="9.140625" defaultRowHeight="15"/>
  <cols>
    <col min="1" max="1" width="9.140625" style="1" customWidth="1"/>
    <col min="2" max="2" width="5.421875" style="19" customWidth="1"/>
    <col min="3" max="3" width="14.7109375" style="19" customWidth="1"/>
    <col min="4" max="4" width="46.00390625" style="19" customWidth="1"/>
    <col min="5" max="5" width="11.140625" style="36" customWidth="1"/>
    <col min="6" max="6" width="13.28125" style="36" customWidth="1"/>
    <col min="7" max="7" width="11.8515625" style="36" customWidth="1"/>
    <col min="8" max="8" width="12.140625" style="36" customWidth="1"/>
    <col min="9" max="9" width="14.28125" style="19" customWidth="1"/>
    <col min="10" max="10" width="11.140625" style="19" customWidth="1"/>
    <col min="11" max="11" width="14.00390625" style="19" customWidth="1"/>
    <col min="12" max="12" width="10.28125" style="19" customWidth="1"/>
    <col min="13" max="14" width="23.57421875" style="19" customWidth="1"/>
    <col min="15" max="15" width="10.8515625" style="19" customWidth="1"/>
    <col min="16" max="16384" width="9.140625" style="1" customWidth="1"/>
  </cols>
  <sheetData>
    <row r="1" spans="2:15" ht="18.75" thickBot="1">
      <c r="B1" s="113" t="s">
        <v>335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</row>
    <row r="2" spans="2:15" ht="15">
      <c r="B2" s="6"/>
      <c r="C2" s="4"/>
      <c r="D2" s="4"/>
      <c r="E2" s="30"/>
      <c r="F2" s="30"/>
      <c r="G2" s="30"/>
      <c r="H2" s="30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36"/>
      <c r="F3" s="136"/>
      <c r="G3" s="136"/>
      <c r="H3" s="136"/>
      <c r="I3" s="136"/>
      <c r="J3" s="136"/>
      <c r="K3" s="136"/>
      <c r="L3" s="136"/>
      <c r="M3" s="97"/>
      <c r="N3" s="106"/>
      <c r="O3" s="5"/>
    </row>
    <row r="4" spans="2:15" ht="15">
      <c r="B4" s="20" t="s">
        <v>0</v>
      </c>
      <c r="C4" s="21"/>
      <c r="D4" s="21" t="s">
        <v>1</v>
      </c>
      <c r="E4" s="31"/>
      <c r="F4" s="31"/>
      <c r="G4" s="31"/>
      <c r="H4" s="31"/>
      <c r="I4" s="15"/>
      <c r="J4" s="15"/>
      <c r="K4" s="15"/>
      <c r="L4" s="15"/>
      <c r="M4" s="15"/>
      <c r="N4" s="15"/>
      <c r="O4" s="16"/>
    </row>
    <row r="5" spans="2:15" ht="28.5" customHeight="1">
      <c r="B5" s="3"/>
      <c r="C5" s="39"/>
      <c r="D5" s="2" t="s">
        <v>94</v>
      </c>
      <c r="E5" s="140" t="s">
        <v>294</v>
      </c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2:15" ht="20.1" customHeight="1">
      <c r="B6" s="3"/>
      <c r="C6" s="39"/>
      <c r="D6" s="2" t="s">
        <v>2</v>
      </c>
      <c r="E6" s="127" t="s">
        <v>295</v>
      </c>
      <c r="F6" s="127"/>
      <c r="G6" s="127"/>
      <c r="H6" s="127"/>
      <c r="I6" s="127"/>
      <c r="J6" s="127"/>
      <c r="K6" s="127"/>
      <c r="L6" s="103"/>
      <c r="M6" s="103"/>
      <c r="N6" s="103"/>
      <c r="O6" s="108"/>
    </row>
    <row r="7" spans="2:19" ht="20.1" customHeight="1">
      <c r="B7" s="3"/>
      <c r="C7" s="39"/>
      <c r="D7" s="2" t="s">
        <v>3</v>
      </c>
      <c r="E7" s="127" t="s">
        <v>296</v>
      </c>
      <c r="F7" s="127"/>
      <c r="G7" s="127"/>
      <c r="H7" s="127"/>
      <c r="I7" s="127"/>
      <c r="J7" s="127"/>
      <c r="K7" s="127"/>
      <c r="L7" s="103"/>
      <c r="M7" s="103"/>
      <c r="N7" s="103"/>
      <c r="O7" s="108"/>
      <c r="R7" s="132"/>
      <c r="S7" s="132"/>
    </row>
    <row r="8" spans="2:15" ht="20.1" customHeight="1">
      <c r="B8" s="3"/>
      <c r="C8" s="39"/>
      <c r="D8" s="2" t="s">
        <v>4</v>
      </c>
      <c r="E8" s="127" t="s">
        <v>336</v>
      </c>
      <c r="F8" s="127"/>
      <c r="G8" s="127"/>
      <c r="H8" s="127"/>
      <c r="I8" s="127"/>
      <c r="J8" s="127"/>
      <c r="K8" s="127"/>
      <c r="L8" s="103"/>
      <c r="M8" s="103"/>
      <c r="N8" s="103"/>
      <c r="O8" s="108"/>
    </row>
    <row r="9" spans="2:15" ht="20.1" customHeight="1" thickBot="1">
      <c r="B9" s="13"/>
      <c r="C9" s="38"/>
      <c r="D9" s="14" t="s">
        <v>95</v>
      </c>
      <c r="E9" s="117" t="s">
        <v>336</v>
      </c>
      <c r="F9" s="117"/>
      <c r="G9" s="117"/>
      <c r="H9" s="117"/>
      <c r="I9" s="117"/>
      <c r="J9" s="117"/>
      <c r="K9" s="117"/>
      <c r="L9" s="117"/>
      <c r="M9" s="38"/>
      <c r="N9" s="38"/>
      <c r="O9" s="109"/>
    </row>
    <row r="10" spans="2:15" ht="15" thickBot="1">
      <c r="B10" s="6"/>
      <c r="C10" s="4"/>
      <c r="D10" s="4"/>
      <c r="E10" s="30"/>
      <c r="F10" s="30"/>
      <c r="G10" s="30"/>
      <c r="H10" s="30"/>
      <c r="I10" s="4"/>
      <c r="J10" s="4"/>
      <c r="K10" s="4"/>
      <c r="L10" s="4"/>
      <c r="M10" s="4"/>
      <c r="N10" s="4"/>
      <c r="O10" s="5"/>
    </row>
    <row r="11" spans="2:15" ht="20.1" customHeight="1">
      <c r="B11" s="20" t="s">
        <v>5</v>
      </c>
      <c r="C11" s="21"/>
      <c r="D11" s="21" t="s">
        <v>6</v>
      </c>
      <c r="E11" s="31"/>
      <c r="F11" s="31"/>
      <c r="G11" s="31"/>
      <c r="H11" s="31"/>
      <c r="I11" s="15"/>
      <c r="J11" s="15"/>
      <c r="K11" s="15"/>
      <c r="L11" s="15"/>
      <c r="M11" s="15"/>
      <c r="N11" s="15"/>
      <c r="O11" s="16"/>
    </row>
    <row r="12" spans="2:15" ht="20.1" customHeight="1">
      <c r="B12" s="3"/>
      <c r="C12" s="39"/>
      <c r="D12" s="2" t="s">
        <v>7</v>
      </c>
      <c r="E12" s="45">
        <v>931.93</v>
      </c>
      <c r="F12" s="45"/>
      <c r="G12" s="45"/>
      <c r="H12" s="45"/>
      <c r="I12" s="2"/>
      <c r="J12" s="2"/>
      <c r="K12" s="2"/>
      <c r="L12" s="2"/>
      <c r="M12" s="96"/>
      <c r="N12" s="103"/>
      <c r="O12" s="5"/>
    </row>
    <row r="13" spans="2:15" ht="20.1" customHeight="1">
      <c r="B13" s="3"/>
      <c r="C13" s="39"/>
      <c r="D13" s="2" t="s">
        <v>8</v>
      </c>
      <c r="E13" s="45">
        <v>1300</v>
      </c>
      <c r="F13" s="45"/>
      <c r="G13" s="45"/>
      <c r="H13" s="45"/>
      <c r="I13" s="2"/>
      <c r="J13" s="2"/>
      <c r="K13" s="2"/>
      <c r="L13" s="2"/>
      <c r="M13" s="96"/>
      <c r="N13" s="103"/>
      <c r="O13" s="5"/>
    </row>
    <row r="14" spans="2:15" ht="20.1" customHeight="1">
      <c r="B14" s="3"/>
      <c r="C14" s="39"/>
      <c r="D14" s="2" t="s">
        <v>9</v>
      </c>
      <c r="E14" s="37" t="s">
        <v>297</v>
      </c>
      <c r="F14" s="37"/>
      <c r="G14" s="37"/>
      <c r="H14" s="37"/>
      <c r="I14" s="2"/>
      <c r="J14" s="2"/>
      <c r="K14" s="2"/>
      <c r="L14" s="2"/>
      <c r="M14" s="96"/>
      <c r="N14" s="103"/>
      <c r="O14" s="5"/>
    </row>
    <row r="15" spans="2:15" ht="20.1" customHeight="1">
      <c r="B15" s="3"/>
      <c r="C15" s="39"/>
      <c r="D15" s="2" t="s">
        <v>10</v>
      </c>
      <c r="E15" s="46" t="s">
        <v>298</v>
      </c>
      <c r="F15" s="46"/>
      <c r="G15" s="46"/>
      <c r="H15" s="46"/>
      <c r="I15" s="2"/>
      <c r="J15" s="2"/>
      <c r="K15" s="2"/>
      <c r="L15" s="2"/>
      <c r="M15" s="96"/>
      <c r="N15" s="103"/>
      <c r="O15" s="5"/>
    </row>
    <row r="16" spans="2:15" ht="20.1" customHeight="1">
      <c r="B16" s="3"/>
      <c r="C16" s="39"/>
      <c r="D16" s="2" t="s">
        <v>40</v>
      </c>
      <c r="E16" s="45" t="s">
        <v>299</v>
      </c>
      <c r="F16" s="45"/>
      <c r="G16" s="45"/>
      <c r="H16" s="45"/>
      <c r="I16" s="116"/>
      <c r="J16" s="116"/>
      <c r="K16" s="116"/>
      <c r="L16" s="116"/>
      <c r="M16" s="96"/>
      <c r="N16" s="103"/>
      <c r="O16" s="5"/>
    </row>
    <row r="17" spans="2:15" ht="20.1" customHeight="1">
      <c r="B17" s="3"/>
      <c r="C17" s="39"/>
      <c r="D17" s="2"/>
      <c r="E17" s="45"/>
      <c r="F17" s="45"/>
      <c r="G17" s="45"/>
      <c r="H17" s="45"/>
      <c r="I17" s="116"/>
      <c r="J17" s="116"/>
      <c r="K17" s="116"/>
      <c r="L17" s="116"/>
      <c r="M17" s="96"/>
      <c r="N17" s="103"/>
      <c r="O17" s="5"/>
    </row>
    <row r="18" spans="2:15" ht="20.1" customHeight="1" thickBot="1">
      <c r="B18" s="13"/>
      <c r="C18" s="38"/>
      <c r="D18" s="14"/>
      <c r="E18" s="28"/>
      <c r="F18" s="28"/>
      <c r="G18" s="28"/>
      <c r="H18" s="28"/>
      <c r="I18" s="14"/>
      <c r="J18" s="14"/>
      <c r="K18" s="14"/>
      <c r="L18" s="14"/>
      <c r="M18" s="38"/>
      <c r="N18" s="38"/>
      <c r="O18" s="9"/>
    </row>
    <row r="19" spans="2:15" ht="20.1" customHeight="1" thickBot="1">
      <c r="B19" s="3"/>
      <c r="C19" s="39"/>
      <c r="D19" s="2"/>
      <c r="E19" s="27"/>
      <c r="F19" s="27"/>
      <c r="G19" s="27"/>
      <c r="H19" s="27"/>
      <c r="I19" s="2"/>
      <c r="J19" s="2"/>
      <c r="K19" s="2"/>
      <c r="L19" s="2"/>
      <c r="M19" s="96"/>
      <c r="N19" s="103"/>
      <c r="O19" s="5"/>
    </row>
    <row r="20" spans="2:15" ht="20.1" customHeight="1">
      <c r="B20" s="22" t="s">
        <v>13</v>
      </c>
      <c r="C20" s="23"/>
      <c r="D20" s="23" t="s">
        <v>101</v>
      </c>
      <c r="E20" s="51"/>
      <c r="F20" s="51"/>
      <c r="G20" s="51"/>
      <c r="H20" s="51"/>
      <c r="I20" s="17"/>
      <c r="J20" s="17"/>
      <c r="K20" s="17"/>
      <c r="L20" s="17"/>
      <c r="M20" s="17"/>
      <c r="N20" s="17"/>
      <c r="O20" s="16"/>
    </row>
    <row r="21" spans="2:15" ht="20.1" customHeight="1">
      <c r="B21" s="6"/>
      <c r="C21" s="4"/>
      <c r="D21" s="2" t="s">
        <v>11</v>
      </c>
      <c r="E21" s="49">
        <v>1412</v>
      </c>
      <c r="F21" s="49"/>
      <c r="G21" s="49"/>
      <c r="H21" s="49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9">
        <v>352</v>
      </c>
      <c r="F22" s="49"/>
      <c r="G22" s="49"/>
      <c r="H22" s="49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9">
        <v>970</v>
      </c>
      <c r="F23" s="49"/>
      <c r="G23" s="49"/>
      <c r="H23" s="49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4" t="s">
        <v>35</v>
      </c>
      <c r="E24" s="50">
        <v>90</v>
      </c>
      <c r="F24" s="50"/>
      <c r="G24" s="50"/>
      <c r="H24" s="50"/>
      <c r="I24" s="8"/>
      <c r="J24" s="8"/>
      <c r="K24" s="8"/>
      <c r="L24" s="8"/>
      <c r="M24" s="8"/>
      <c r="N24" s="8"/>
      <c r="O24" s="9"/>
    </row>
    <row r="25" spans="2:15" ht="24.95" customHeight="1">
      <c r="B25" s="24" t="s">
        <v>14</v>
      </c>
      <c r="C25" s="40"/>
      <c r="D25" s="25" t="s">
        <v>103</v>
      </c>
      <c r="E25" s="48"/>
      <c r="F25" s="48"/>
      <c r="G25" s="48"/>
      <c r="H25" s="48"/>
      <c r="I25" s="17"/>
      <c r="J25" s="17"/>
      <c r="K25" s="17"/>
      <c r="L25" s="17"/>
      <c r="M25" s="17"/>
      <c r="N25" s="17"/>
      <c r="O25" s="16"/>
    </row>
    <row r="26" spans="2:15" ht="35.1" customHeight="1">
      <c r="B26" s="6"/>
      <c r="C26" s="4"/>
      <c r="D26" s="2" t="s">
        <v>96</v>
      </c>
      <c r="E26" s="45">
        <v>330</v>
      </c>
      <c r="F26" s="45"/>
      <c r="G26" s="45"/>
      <c r="H26" s="45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5">
        <v>16673</v>
      </c>
      <c r="F27" s="45"/>
      <c r="G27" s="45"/>
      <c r="H27" s="45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5">
        <v>66</v>
      </c>
      <c r="F28" s="45"/>
      <c r="G28" s="45"/>
      <c r="H28" s="45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5">
        <v>33.61</v>
      </c>
      <c r="F29" s="45"/>
      <c r="G29" s="45"/>
      <c r="H29" s="45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4" t="s">
        <v>92</v>
      </c>
      <c r="E30" s="47">
        <v>43.94</v>
      </c>
      <c r="F30" s="47"/>
      <c r="G30" s="47"/>
      <c r="H30" s="47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2"/>
      <c r="F31" s="52"/>
      <c r="G31" s="52"/>
      <c r="H31" s="52"/>
      <c r="I31" s="4"/>
      <c r="J31" s="4"/>
      <c r="K31" s="4"/>
      <c r="L31" s="4"/>
      <c r="M31" s="4"/>
      <c r="N31" s="4"/>
      <c r="O31" s="5"/>
    </row>
    <row r="32" spans="2:15" ht="20.1" customHeight="1">
      <c r="B32" s="22" t="s">
        <v>23</v>
      </c>
      <c r="C32" s="23"/>
      <c r="D32" s="23" t="s">
        <v>15</v>
      </c>
      <c r="E32" s="48"/>
      <c r="F32" s="48"/>
      <c r="G32" s="48"/>
      <c r="H32" s="48"/>
      <c r="I32" s="17"/>
      <c r="J32" s="17"/>
      <c r="K32" s="17"/>
      <c r="L32" s="17"/>
      <c r="M32" s="17"/>
      <c r="N32" s="17"/>
      <c r="O32" s="16"/>
    </row>
    <row r="33" spans="2:15" ht="20.1" customHeight="1">
      <c r="B33" s="6"/>
      <c r="C33" s="4"/>
      <c r="D33" s="2" t="s">
        <v>16</v>
      </c>
      <c r="E33" s="53">
        <v>425.22</v>
      </c>
      <c r="F33" s="53"/>
      <c r="G33" s="53"/>
      <c r="H33" s="53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3">
        <v>37.38</v>
      </c>
      <c r="F34" s="53"/>
      <c r="G34" s="53"/>
      <c r="H34" s="53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3">
        <v>10.96</v>
      </c>
      <c r="F35" s="53"/>
      <c r="G35" s="53"/>
      <c r="H35" s="53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3">
        <v>430.78</v>
      </c>
      <c r="F36" s="53"/>
      <c r="G36" s="53"/>
      <c r="H36" s="53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3">
        <v>0</v>
      </c>
      <c r="F37" s="53"/>
      <c r="G37" s="53"/>
      <c r="H37" s="53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3">
        <v>32.3</v>
      </c>
      <c r="F38" s="53"/>
      <c r="G38" s="53"/>
      <c r="H38" s="53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4" t="s">
        <v>22</v>
      </c>
      <c r="E39" s="54">
        <v>64.97</v>
      </c>
      <c r="F39" s="54"/>
      <c r="G39" s="54"/>
      <c r="H39" s="54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2"/>
      <c r="F40" s="52"/>
      <c r="G40" s="52"/>
      <c r="H40" s="52"/>
      <c r="I40" s="4"/>
      <c r="J40" s="4"/>
      <c r="K40" s="4"/>
      <c r="L40" s="4"/>
      <c r="M40" s="4"/>
      <c r="N40" s="4"/>
      <c r="O40" s="5"/>
    </row>
    <row r="41" spans="2:15" ht="15">
      <c r="B41" s="22" t="s">
        <v>28</v>
      </c>
      <c r="C41" s="23"/>
      <c r="D41" s="23" t="s">
        <v>24</v>
      </c>
      <c r="E41" s="48"/>
      <c r="F41" s="48"/>
      <c r="G41" s="48"/>
      <c r="H41" s="48"/>
      <c r="I41" s="17"/>
      <c r="J41" s="17"/>
      <c r="K41" s="17"/>
      <c r="L41" s="17"/>
      <c r="M41" s="17"/>
      <c r="N41" s="17"/>
      <c r="O41" s="16"/>
    </row>
    <row r="42" spans="2:15" ht="20.1" customHeight="1">
      <c r="B42" s="6"/>
      <c r="C42" s="4"/>
      <c r="D42" s="2" t="s">
        <v>25</v>
      </c>
      <c r="E42" s="53">
        <v>430.78</v>
      </c>
      <c r="F42" s="53"/>
      <c r="G42" s="53"/>
      <c r="H42" s="53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5">
        <v>149</v>
      </c>
      <c r="F43" s="45"/>
      <c r="G43" s="45"/>
      <c r="H43" s="45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5">
        <v>137</v>
      </c>
      <c r="F44" s="45"/>
      <c r="G44" s="45"/>
      <c r="H44" s="45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5">
        <v>215.15</v>
      </c>
      <c r="F45" s="45"/>
      <c r="G45" s="45"/>
      <c r="H45" s="45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4" t="s">
        <v>27</v>
      </c>
      <c r="E46" s="47">
        <v>5000</v>
      </c>
      <c r="F46" s="47"/>
      <c r="G46" s="47"/>
      <c r="H46" s="47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30"/>
      <c r="F47" s="30"/>
      <c r="G47" s="30"/>
      <c r="H47" s="30"/>
      <c r="I47" s="4"/>
      <c r="J47" s="4"/>
      <c r="K47" s="4"/>
      <c r="L47" s="4"/>
      <c r="M47" s="4"/>
      <c r="N47" s="4"/>
      <c r="O47" s="5"/>
    </row>
    <row r="48" spans="2:15" ht="15">
      <c r="B48" s="22" t="s">
        <v>36</v>
      </c>
      <c r="C48" s="23"/>
      <c r="D48" s="23" t="s">
        <v>116</v>
      </c>
      <c r="E48" s="33"/>
      <c r="F48" s="33"/>
      <c r="G48" s="33"/>
      <c r="H48" s="33"/>
      <c r="I48" s="17"/>
      <c r="J48" s="17"/>
      <c r="K48" s="17"/>
      <c r="L48" s="17"/>
      <c r="M48" s="17"/>
      <c r="N48" s="17"/>
      <c r="O48" s="16"/>
    </row>
    <row r="49" spans="2:15" ht="20.1" customHeight="1">
      <c r="B49" s="6"/>
      <c r="C49" s="4"/>
      <c r="D49" s="2" t="s">
        <v>107</v>
      </c>
      <c r="E49" s="45" t="s">
        <v>300</v>
      </c>
      <c r="F49" s="45"/>
      <c r="G49" s="45"/>
      <c r="H49" s="45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45" t="s">
        <v>301</v>
      </c>
      <c r="F50" s="45"/>
      <c r="G50" s="45"/>
      <c r="H50" s="45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45" t="s">
        <v>302</v>
      </c>
      <c r="F51" s="45"/>
      <c r="G51" s="45"/>
      <c r="H51" s="45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4"/>
      <c r="F52" s="34"/>
      <c r="G52" s="34"/>
      <c r="H52" s="34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30"/>
      <c r="F53" s="30"/>
      <c r="G53" s="30"/>
      <c r="H53" s="30"/>
      <c r="I53" s="4"/>
      <c r="J53" s="4"/>
      <c r="K53" s="4"/>
      <c r="L53" s="4"/>
      <c r="M53" s="4"/>
      <c r="N53" s="4"/>
      <c r="O53" s="5"/>
    </row>
    <row r="54" spans="2:15" ht="15">
      <c r="B54" s="20" t="s">
        <v>43</v>
      </c>
      <c r="C54" s="21"/>
      <c r="D54" s="21" t="s">
        <v>41</v>
      </c>
      <c r="E54" s="31"/>
      <c r="F54" s="31"/>
      <c r="G54" s="31"/>
      <c r="H54" s="31"/>
      <c r="I54" s="15"/>
      <c r="J54" s="15"/>
      <c r="K54" s="15"/>
      <c r="L54" s="15"/>
      <c r="M54" s="15"/>
      <c r="N54" s="15"/>
      <c r="O54" s="16"/>
    </row>
    <row r="55" spans="2:15" ht="30" customHeight="1">
      <c r="B55" s="3"/>
      <c r="C55" s="39"/>
      <c r="D55" s="2" t="s">
        <v>104</v>
      </c>
      <c r="E55" s="35">
        <v>0.62</v>
      </c>
      <c r="F55" s="35"/>
      <c r="G55" s="35"/>
      <c r="H55" s="35"/>
      <c r="I55" s="2"/>
      <c r="J55" s="2"/>
      <c r="K55" s="2"/>
      <c r="L55" s="2"/>
      <c r="M55" s="96"/>
      <c r="N55" s="103"/>
      <c r="O55" s="5"/>
    </row>
    <row r="56" spans="2:15" ht="30" customHeight="1">
      <c r="B56" s="3"/>
      <c r="C56" s="39"/>
      <c r="D56" s="2" t="s">
        <v>105</v>
      </c>
      <c r="E56" s="35">
        <v>0.11</v>
      </c>
      <c r="F56" s="35"/>
      <c r="G56" s="35"/>
      <c r="H56" s="35"/>
      <c r="I56" s="2"/>
      <c r="J56" s="2"/>
      <c r="K56" s="2"/>
      <c r="L56" s="2"/>
      <c r="M56" s="96"/>
      <c r="N56" s="103"/>
      <c r="O56" s="5"/>
    </row>
    <row r="57" spans="2:15" ht="30" customHeight="1">
      <c r="B57" s="3"/>
      <c r="C57" s="39"/>
      <c r="D57" s="2" t="s">
        <v>106</v>
      </c>
      <c r="E57" s="35">
        <v>0.21</v>
      </c>
      <c r="F57" s="35"/>
      <c r="G57" s="35"/>
      <c r="H57" s="35"/>
      <c r="I57" s="2"/>
      <c r="J57" s="2"/>
      <c r="K57" s="2"/>
      <c r="L57" s="2"/>
      <c r="M57" s="96"/>
      <c r="N57" s="103"/>
      <c r="O57" s="5"/>
    </row>
    <row r="58" spans="2:15" ht="15">
      <c r="B58" s="3"/>
      <c r="C58" s="39"/>
      <c r="D58" s="2" t="s">
        <v>98</v>
      </c>
      <c r="E58" s="35">
        <v>0.02</v>
      </c>
      <c r="F58" s="35"/>
      <c r="G58" s="35"/>
      <c r="H58" s="35"/>
      <c r="I58" s="2"/>
      <c r="J58" s="2"/>
      <c r="K58" s="2"/>
      <c r="L58" s="2"/>
      <c r="M58" s="96"/>
      <c r="N58" s="103"/>
      <c r="O58" s="5"/>
    </row>
    <row r="59" spans="2:15" ht="15">
      <c r="B59" s="3"/>
      <c r="C59" s="39"/>
      <c r="D59" s="2" t="s">
        <v>42</v>
      </c>
      <c r="E59" s="35">
        <v>0.04</v>
      </c>
      <c r="F59" s="35"/>
      <c r="G59" s="35"/>
      <c r="H59" s="35"/>
      <c r="I59" s="2"/>
      <c r="J59" s="2"/>
      <c r="K59" s="2"/>
      <c r="L59" s="2"/>
      <c r="M59" s="96"/>
      <c r="N59" s="103"/>
      <c r="O59" s="5"/>
    </row>
    <row r="60" spans="2:15" ht="15" thickBot="1">
      <c r="B60" s="7"/>
      <c r="C60" s="8"/>
      <c r="D60" s="8"/>
      <c r="E60" s="34"/>
      <c r="F60" s="34"/>
      <c r="G60" s="34"/>
      <c r="H60" s="34"/>
      <c r="I60" s="8"/>
      <c r="J60" s="8"/>
      <c r="K60" s="8"/>
      <c r="L60" s="8"/>
      <c r="M60" s="8"/>
      <c r="N60" s="8"/>
      <c r="O60" s="9"/>
    </row>
    <row r="61" spans="2:15" ht="30" customHeight="1">
      <c r="B61" s="22" t="s">
        <v>44</v>
      </c>
      <c r="C61" s="23"/>
      <c r="D61" s="23" t="s">
        <v>29</v>
      </c>
      <c r="E61" s="32"/>
      <c r="F61" s="32"/>
      <c r="G61" s="32"/>
      <c r="H61" s="32"/>
      <c r="I61" s="17"/>
      <c r="J61" s="17"/>
      <c r="K61" s="17"/>
      <c r="L61" s="17"/>
      <c r="M61" s="17"/>
      <c r="N61" s="17"/>
      <c r="O61" s="16"/>
    </row>
    <row r="62" spans="2:15" ht="30" customHeight="1">
      <c r="B62" s="6"/>
      <c r="C62" s="4"/>
      <c r="D62" s="39" t="s">
        <v>111</v>
      </c>
      <c r="E62" s="45">
        <v>53.1</v>
      </c>
      <c r="F62" s="45"/>
      <c r="G62" s="107" t="s">
        <v>303</v>
      </c>
      <c r="H62" s="45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9" t="s">
        <v>112</v>
      </c>
      <c r="E63" s="45">
        <v>2.66</v>
      </c>
      <c r="F63" s="45"/>
      <c r="G63" s="45"/>
      <c r="H63" s="45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9" t="s">
        <v>113</v>
      </c>
      <c r="E64" s="45">
        <v>50.365</v>
      </c>
      <c r="F64" s="45"/>
      <c r="G64" s="45"/>
      <c r="H64" s="45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7"/>
      <c r="D65" s="58" t="s">
        <v>239</v>
      </c>
      <c r="E65" s="95">
        <v>54.89</v>
      </c>
      <c r="F65" s="95"/>
      <c r="G65" s="95"/>
      <c r="H65" s="95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9"/>
      <c r="D66" s="60" t="s">
        <v>240</v>
      </c>
      <c r="E66" s="80">
        <v>1.09</v>
      </c>
      <c r="F66" s="80"/>
      <c r="G66" s="80"/>
      <c r="H66" s="80"/>
      <c r="I66" s="8"/>
      <c r="J66" s="8"/>
      <c r="K66" s="8"/>
      <c r="L66" s="8"/>
      <c r="M66" s="8"/>
      <c r="N66" s="8"/>
      <c r="O66" s="9"/>
    </row>
    <row r="67" spans="2:15" ht="60" customHeight="1">
      <c r="B67" s="55" t="s">
        <v>109</v>
      </c>
      <c r="C67" s="56"/>
      <c r="D67" s="56" t="s">
        <v>37</v>
      </c>
      <c r="E67" s="52"/>
      <c r="F67" s="52"/>
      <c r="G67" s="52"/>
      <c r="H67" s="52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2"/>
      <c r="F68" s="52"/>
      <c r="G68" s="52"/>
      <c r="H68" s="52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1"/>
      <c r="F69" s="81">
        <v>58</v>
      </c>
      <c r="G69" s="81"/>
      <c r="H69" s="81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1"/>
      <c r="F70" s="81">
        <v>148</v>
      </c>
      <c r="G70" s="81"/>
      <c r="H70" s="81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4" t="s">
        <v>289</v>
      </c>
      <c r="E71" s="82"/>
      <c r="F71" s="82">
        <v>49</v>
      </c>
      <c r="G71" s="82"/>
      <c r="H71" s="82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30"/>
      <c r="F72" s="30"/>
      <c r="G72" s="30"/>
      <c r="H72" s="30"/>
      <c r="I72" s="4"/>
      <c r="J72" s="4"/>
      <c r="K72" s="4"/>
      <c r="L72" s="4"/>
      <c r="M72" s="4"/>
      <c r="N72" s="4"/>
      <c r="O72" s="5"/>
    </row>
    <row r="73" spans="2:15" ht="15">
      <c r="B73" s="26" t="s">
        <v>110</v>
      </c>
      <c r="C73" s="41"/>
      <c r="D73" s="133" t="s">
        <v>30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5"/>
    </row>
    <row r="74" spans="2:15" s="99" customFormat="1" ht="60" customHeight="1">
      <c r="B74" s="121" t="s">
        <v>117</v>
      </c>
      <c r="C74" s="122" t="s">
        <v>39</v>
      </c>
      <c r="D74" s="123" t="s">
        <v>290</v>
      </c>
      <c r="E74" s="122" t="s">
        <v>31</v>
      </c>
      <c r="F74" s="125" t="s">
        <v>114</v>
      </c>
      <c r="G74" s="126"/>
      <c r="H74" s="126"/>
      <c r="I74" s="100" t="s">
        <v>32</v>
      </c>
      <c r="J74" s="100" t="s">
        <v>288</v>
      </c>
      <c r="K74" s="100" t="s">
        <v>115</v>
      </c>
      <c r="L74" s="100" t="s">
        <v>33</v>
      </c>
      <c r="M74" s="105" t="s">
        <v>304</v>
      </c>
      <c r="N74" s="104" t="s">
        <v>305</v>
      </c>
      <c r="O74" s="128" t="s">
        <v>100</v>
      </c>
    </row>
    <row r="75" spans="2:15" s="99" customFormat="1" ht="36" customHeight="1">
      <c r="B75" s="121"/>
      <c r="C75" s="122"/>
      <c r="D75" s="124"/>
      <c r="E75" s="122"/>
      <c r="F75" s="100" t="s">
        <v>291</v>
      </c>
      <c r="G75" s="100" t="s">
        <v>292</v>
      </c>
      <c r="H75" s="100" t="s">
        <v>293</v>
      </c>
      <c r="I75" s="100" t="s">
        <v>287</v>
      </c>
      <c r="J75" s="100" t="s">
        <v>287</v>
      </c>
      <c r="K75" s="100" t="s">
        <v>286</v>
      </c>
      <c r="L75" s="100" t="s">
        <v>281</v>
      </c>
      <c r="M75" s="130" t="s">
        <v>285</v>
      </c>
      <c r="N75" s="131"/>
      <c r="O75" s="129"/>
    </row>
    <row r="76" spans="2:15" ht="15" customHeight="1">
      <c r="B76" s="118" t="s">
        <v>118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20"/>
    </row>
    <row r="77" spans="2:15" ht="15" customHeight="1">
      <c r="B77" s="18">
        <v>1</v>
      </c>
      <c r="C77" s="10" t="s">
        <v>184</v>
      </c>
      <c r="D77" s="111" t="s">
        <v>308</v>
      </c>
      <c r="E77" s="29">
        <v>1</v>
      </c>
      <c r="F77" s="29">
        <v>30</v>
      </c>
      <c r="G77" s="29">
        <v>30</v>
      </c>
      <c r="H77" s="29">
        <v>3</v>
      </c>
      <c r="I77" s="42">
        <v>2.8</v>
      </c>
      <c r="J77" s="42">
        <v>2.8</v>
      </c>
      <c r="K77" s="42">
        <v>1609</v>
      </c>
      <c r="L77" s="11">
        <v>1.9</v>
      </c>
      <c r="M77" s="110">
        <v>23.24745</v>
      </c>
      <c r="N77" s="110">
        <v>83.461318</v>
      </c>
      <c r="O77" s="110">
        <v>1</v>
      </c>
    </row>
    <row r="78" spans="2:15" ht="15" customHeight="1">
      <c r="B78" s="18">
        <v>2</v>
      </c>
      <c r="C78" s="10" t="s">
        <v>184</v>
      </c>
      <c r="D78" s="111" t="s">
        <v>309</v>
      </c>
      <c r="E78" s="29">
        <v>1</v>
      </c>
      <c r="F78" s="29">
        <v>30</v>
      </c>
      <c r="G78" s="29">
        <v>30</v>
      </c>
      <c r="H78" s="29">
        <v>3</v>
      </c>
      <c r="I78" s="42">
        <v>2.8</v>
      </c>
      <c r="J78" s="42">
        <v>2.8</v>
      </c>
      <c r="K78" s="42">
        <v>1609</v>
      </c>
      <c r="L78" s="11">
        <v>1.9</v>
      </c>
      <c r="M78" s="110">
        <v>23.247364</v>
      </c>
      <c r="N78" s="110">
        <v>83.462057</v>
      </c>
      <c r="O78" s="110">
        <v>1</v>
      </c>
    </row>
    <row r="79" spans="2:15" ht="15" customHeight="1">
      <c r="B79" s="18">
        <v>3</v>
      </c>
      <c r="C79" s="10" t="s">
        <v>184</v>
      </c>
      <c r="D79" s="111" t="s">
        <v>310</v>
      </c>
      <c r="E79" s="29">
        <v>1</v>
      </c>
      <c r="F79" s="29">
        <v>30</v>
      </c>
      <c r="G79" s="29">
        <v>30</v>
      </c>
      <c r="H79" s="29">
        <v>3</v>
      </c>
      <c r="I79" s="42">
        <v>2.8</v>
      </c>
      <c r="J79" s="42">
        <v>2.8</v>
      </c>
      <c r="K79" s="42">
        <v>1609</v>
      </c>
      <c r="L79" s="11">
        <v>1.9</v>
      </c>
      <c r="M79" s="110">
        <v>23.2457</v>
      </c>
      <c r="N79" s="110">
        <v>83.463879</v>
      </c>
      <c r="O79" s="110">
        <v>1</v>
      </c>
    </row>
    <row r="80" spans="2:15" ht="15" customHeight="1">
      <c r="B80" s="18">
        <v>4</v>
      </c>
      <c r="C80" s="10" t="s">
        <v>184</v>
      </c>
      <c r="D80" s="111" t="s">
        <v>311</v>
      </c>
      <c r="E80" s="29">
        <v>1</v>
      </c>
      <c r="F80" s="29">
        <v>30</v>
      </c>
      <c r="G80" s="29">
        <v>30</v>
      </c>
      <c r="H80" s="29">
        <v>3</v>
      </c>
      <c r="I80" s="42">
        <v>2.8</v>
      </c>
      <c r="J80" s="42">
        <v>2.8</v>
      </c>
      <c r="K80" s="42">
        <v>1609</v>
      </c>
      <c r="L80" s="11">
        <v>1.9</v>
      </c>
      <c r="M80" s="110">
        <v>23.241393</v>
      </c>
      <c r="N80" s="110">
        <v>8.476504</v>
      </c>
      <c r="O80" s="110">
        <v>1</v>
      </c>
    </row>
    <row r="81" spans="2:15" ht="15" customHeight="1">
      <c r="B81" s="18">
        <v>5</v>
      </c>
      <c r="C81" s="10" t="s">
        <v>184</v>
      </c>
      <c r="D81" s="111" t="s">
        <v>312</v>
      </c>
      <c r="E81" s="29">
        <v>1</v>
      </c>
      <c r="F81" s="29">
        <v>30</v>
      </c>
      <c r="G81" s="29">
        <v>30</v>
      </c>
      <c r="H81" s="29">
        <v>3</v>
      </c>
      <c r="I81" s="42">
        <v>2.8</v>
      </c>
      <c r="J81" s="42">
        <v>2.8</v>
      </c>
      <c r="K81" s="42">
        <v>1609</v>
      </c>
      <c r="L81" s="11">
        <v>1.9</v>
      </c>
      <c r="M81" s="110">
        <v>23.242529</v>
      </c>
      <c r="N81" s="110">
        <v>83.477558</v>
      </c>
      <c r="O81" s="110">
        <v>1</v>
      </c>
    </row>
    <row r="82" spans="2:15" ht="15" customHeight="1">
      <c r="B82" s="18">
        <v>6</v>
      </c>
      <c r="C82" s="10" t="s">
        <v>184</v>
      </c>
      <c r="D82" s="111" t="s">
        <v>313</v>
      </c>
      <c r="E82" s="29">
        <v>1</v>
      </c>
      <c r="F82" s="29">
        <v>30</v>
      </c>
      <c r="G82" s="29">
        <v>30</v>
      </c>
      <c r="H82" s="29">
        <v>3</v>
      </c>
      <c r="I82" s="42">
        <v>2.8</v>
      </c>
      <c r="J82" s="42">
        <v>2.8</v>
      </c>
      <c r="K82" s="42">
        <v>1609</v>
      </c>
      <c r="L82" s="11">
        <v>1.9</v>
      </c>
      <c r="M82" s="110">
        <v>23.230224</v>
      </c>
      <c r="N82" s="110">
        <v>83.467523</v>
      </c>
      <c r="O82" s="110">
        <v>1</v>
      </c>
    </row>
    <row r="83" spans="2:15" ht="15" customHeight="1">
      <c r="B83" s="18">
        <v>7</v>
      </c>
      <c r="C83" s="10" t="s">
        <v>184</v>
      </c>
      <c r="D83" s="111" t="s">
        <v>314</v>
      </c>
      <c r="E83" s="29">
        <v>1</v>
      </c>
      <c r="F83" s="29">
        <v>30</v>
      </c>
      <c r="G83" s="29">
        <v>30</v>
      </c>
      <c r="H83" s="29">
        <v>3</v>
      </c>
      <c r="I83" s="42">
        <v>2.8</v>
      </c>
      <c r="J83" s="42">
        <v>2.8</v>
      </c>
      <c r="K83" s="42">
        <v>1609</v>
      </c>
      <c r="L83" s="11">
        <v>1.9</v>
      </c>
      <c r="M83" s="110">
        <v>23.247311</v>
      </c>
      <c r="N83" s="110">
        <v>83.462039</v>
      </c>
      <c r="O83" s="110">
        <v>1</v>
      </c>
    </row>
    <row r="84" spans="2:15" ht="15" customHeight="1">
      <c r="B84" s="18">
        <v>8</v>
      </c>
      <c r="C84" s="10" t="s">
        <v>184</v>
      </c>
      <c r="D84" s="111" t="s">
        <v>315</v>
      </c>
      <c r="E84" s="29">
        <v>1</v>
      </c>
      <c r="F84" s="29">
        <v>30</v>
      </c>
      <c r="G84" s="29">
        <v>30</v>
      </c>
      <c r="H84" s="29">
        <v>3</v>
      </c>
      <c r="I84" s="42">
        <v>2.8</v>
      </c>
      <c r="J84" s="42">
        <v>2.8</v>
      </c>
      <c r="K84" s="42">
        <v>1609</v>
      </c>
      <c r="L84" s="11">
        <v>1.9</v>
      </c>
      <c r="M84" s="110">
        <v>23.246896</v>
      </c>
      <c r="N84" s="110">
        <v>83.462732</v>
      </c>
      <c r="O84" s="110">
        <v>1</v>
      </c>
    </row>
    <row r="85" spans="2:15" ht="15" customHeight="1">
      <c r="B85" s="18">
        <v>9</v>
      </c>
      <c r="C85" s="10" t="s">
        <v>184</v>
      </c>
      <c r="D85" s="111" t="s">
        <v>316</v>
      </c>
      <c r="E85" s="29">
        <v>1</v>
      </c>
      <c r="F85" s="29">
        <v>30</v>
      </c>
      <c r="G85" s="29">
        <v>30</v>
      </c>
      <c r="H85" s="29">
        <v>3</v>
      </c>
      <c r="I85" s="42">
        <v>2.8</v>
      </c>
      <c r="J85" s="42">
        <v>2.8</v>
      </c>
      <c r="K85" s="42">
        <v>1609</v>
      </c>
      <c r="L85" s="11">
        <v>1.9</v>
      </c>
      <c r="M85" s="110">
        <v>23.250058</v>
      </c>
      <c r="N85" s="110">
        <v>83.468363</v>
      </c>
      <c r="O85" s="110">
        <v>1</v>
      </c>
    </row>
    <row r="86" spans="2:15" ht="15" customHeight="1">
      <c r="B86" s="18">
        <v>10</v>
      </c>
      <c r="C86" s="10" t="s">
        <v>184</v>
      </c>
      <c r="D86" s="111" t="s">
        <v>317</v>
      </c>
      <c r="E86" s="29">
        <v>1</v>
      </c>
      <c r="F86" s="29">
        <v>30</v>
      </c>
      <c r="G86" s="29">
        <v>30</v>
      </c>
      <c r="H86" s="29">
        <v>3</v>
      </c>
      <c r="I86" s="42">
        <v>2.8</v>
      </c>
      <c r="J86" s="42">
        <v>2.8</v>
      </c>
      <c r="K86" s="42">
        <v>1609</v>
      </c>
      <c r="L86" s="11">
        <v>1.9</v>
      </c>
      <c r="M86" s="110">
        <v>23.232732</v>
      </c>
      <c r="N86" s="110">
        <v>83.472605</v>
      </c>
      <c r="O86" s="110">
        <v>1</v>
      </c>
    </row>
    <row r="87" spans="2:15" ht="15" customHeight="1">
      <c r="B87" s="18">
        <v>11</v>
      </c>
      <c r="C87" s="10" t="s">
        <v>184</v>
      </c>
      <c r="D87" s="111" t="s">
        <v>308</v>
      </c>
      <c r="E87" s="29">
        <v>1</v>
      </c>
      <c r="F87" s="29">
        <v>30</v>
      </c>
      <c r="G87" s="29">
        <v>30</v>
      </c>
      <c r="H87" s="29">
        <v>3</v>
      </c>
      <c r="I87" s="42">
        <v>2.8</v>
      </c>
      <c r="J87" s="42">
        <v>2.8</v>
      </c>
      <c r="K87" s="42">
        <v>1609</v>
      </c>
      <c r="L87" s="11">
        <v>1.9</v>
      </c>
      <c r="M87" s="110">
        <v>23.232726</v>
      </c>
      <c r="N87" s="110">
        <v>83.460285</v>
      </c>
      <c r="O87" s="110">
        <v>1</v>
      </c>
    </row>
    <row r="88" spans="2:15" ht="15" customHeight="1">
      <c r="B88" s="18">
        <v>12</v>
      </c>
      <c r="C88" s="10" t="s">
        <v>184</v>
      </c>
      <c r="D88" s="111" t="s">
        <v>309</v>
      </c>
      <c r="E88" s="29">
        <v>1</v>
      </c>
      <c r="F88" s="29">
        <v>30</v>
      </c>
      <c r="G88" s="29">
        <v>30</v>
      </c>
      <c r="H88" s="29">
        <v>3</v>
      </c>
      <c r="I88" s="42">
        <v>2.8</v>
      </c>
      <c r="J88" s="42">
        <v>2.8</v>
      </c>
      <c r="K88" s="42">
        <v>1609</v>
      </c>
      <c r="L88" s="11">
        <v>1.9</v>
      </c>
      <c r="M88" s="110">
        <v>23.232721</v>
      </c>
      <c r="N88" s="110">
        <v>83.447965</v>
      </c>
      <c r="O88" s="110">
        <v>1</v>
      </c>
    </row>
    <row r="89" spans="2:15" ht="15" customHeight="1">
      <c r="B89" s="18">
        <v>13</v>
      </c>
      <c r="C89" s="44" t="s">
        <v>224</v>
      </c>
      <c r="D89" s="111" t="s">
        <v>310</v>
      </c>
      <c r="E89" s="29">
        <v>1</v>
      </c>
      <c r="F89" s="29">
        <v>0</v>
      </c>
      <c r="G89" s="29">
        <v>3</v>
      </c>
      <c r="H89" s="29">
        <v>7</v>
      </c>
      <c r="I89" s="42">
        <v>2.15</v>
      </c>
      <c r="J89" s="42">
        <v>1.03</v>
      </c>
      <c r="K89" s="42">
        <v>591</v>
      </c>
      <c r="L89" s="11">
        <v>1</v>
      </c>
      <c r="M89" s="110">
        <v>23.247561</v>
      </c>
      <c r="N89" s="110">
        <v>83.461491</v>
      </c>
      <c r="O89" s="12">
        <v>3</v>
      </c>
    </row>
    <row r="90" spans="2:15" ht="15" customHeight="1">
      <c r="B90" s="18">
        <v>14</v>
      </c>
      <c r="C90" s="10" t="s">
        <v>189</v>
      </c>
      <c r="D90" s="111" t="s">
        <v>311</v>
      </c>
      <c r="E90" s="29">
        <v>1</v>
      </c>
      <c r="F90" s="29">
        <v>32</v>
      </c>
      <c r="G90" s="29">
        <v>23</v>
      </c>
      <c r="H90" s="29">
        <v>0.3</v>
      </c>
      <c r="I90" s="43">
        <v>0.32</v>
      </c>
      <c r="J90" s="43">
        <v>0.32</v>
      </c>
      <c r="K90" s="42">
        <v>183</v>
      </c>
      <c r="L90" s="11">
        <v>0</v>
      </c>
      <c r="M90" s="110">
        <v>23.244183</v>
      </c>
      <c r="N90" s="110">
        <v>83.453292</v>
      </c>
      <c r="O90" s="110">
        <v>1</v>
      </c>
    </row>
    <row r="91" spans="2:15" ht="15" customHeight="1">
      <c r="B91" s="18">
        <v>15</v>
      </c>
      <c r="C91" s="10" t="s">
        <v>189</v>
      </c>
      <c r="D91" s="111" t="s">
        <v>312</v>
      </c>
      <c r="E91" s="29">
        <v>1</v>
      </c>
      <c r="F91" s="29">
        <v>37</v>
      </c>
      <c r="G91" s="29">
        <v>22</v>
      </c>
      <c r="H91" s="29">
        <v>0.3</v>
      </c>
      <c r="I91" s="43">
        <v>0.36</v>
      </c>
      <c r="J91" s="43">
        <v>0.36</v>
      </c>
      <c r="K91" s="42">
        <v>206</v>
      </c>
      <c r="L91" s="11">
        <v>0</v>
      </c>
      <c r="M91" s="110">
        <v>23.246227</v>
      </c>
      <c r="N91" s="110">
        <v>83.468991</v>
      </c>
      <c r="O91" s="110">
        <v>1</v>
      </c>
    </row>
    <row r="92" spans="2:15" ht="15" customHeight="1">
      <c r="B92" s="18">
        <v>16</v>
      </c>
      <c r="C92" s="10" t="s">
        <v>189</v>
      </c>
      <c r="D92" s="111" t="s">
        <v>313</v>
      </c>
      <c r="E92" s="29">
        <v>1</v>
      </c>
      <c r="F92" s="29">
        <v>41</v>
      </c>
      <c r="G92" s="29">
        <v>33</v>
      </c>
      <c r="H92" s="29">
        <v>0.3</v>
      </c>
      <c r="I92" s="43">
        <v>0.59</v>
      </c>
      <c r="J92" s="43">
        <v>0.59</v>
      </c>
      <c r="K92" s="42">
        <v>339</v>
      </c>
      <c r="L92" s="11">
        <v>0</v>
      </c>
      <c r="M92" s="110">
        <v>23.244733</v>
      </c>
      <c r="N92" s="110">
        <v>83.475431</v>
      </c>
      <c r="O92" s="110">
        <v>1</v>
      </c>
    </row>
    <row r="93" spans="2:15" ht="15" customHeight="1">
      <c r="B93" s="18">
        <v>17</v>
      </c>
      <c r="C93" s="10" t="s">
        <v>189</v>
      </c>
      <c r="D93" s="111" t="s">
        <v>314</v>
      </c>
      <c r="E93" s="29">
        <v>1</v>
      </c>
      <c r="F93" s="29">
        <v>54</v>
      </c>
      <c r="G93" s="29">
        <v>32</v>
      </c>
      <c r="H93" s="29">
        <v>0.3</v>
      </c>
      <c r="I93" s="43">
        <v>0.76</v>
      </c>
      <c r="J93" s="43">
        <v>0.76</v>
      </c>
      <c r="K93" s="42">
        <v>436</v>
      </c>
      <c r="L93" s="11">
        <v>0</v>
      </c>
      <c r="M93" s="110">
        <v>23.244474</v>
      </c>
      <c r="N93" s="110">
        <v>83.472453</v>
      </c>
      <c r="O93" s="110">
        <v>1</v>
      </c>
    </row>
    <row r="94" spans="2:15" ht="15" customHeight="1">
      <c r="B94" s="18">
        <v>18</v>
      </c>
      <c r="C94" s="10" t="s">
        <v>189</v>
      </c>
      <c r="D94" s="111" t="s">
        <v>315</v>
      </c>
      <c r="E94" s="29">
        <v>1</v>
      </c>
      <c r="F94" s="29">
        <v>54</v>
      </c>
      <c r="G94" s="29">
        <v>32</v>
      </c>
      <c r="H94" s="29">
        <v>0.3</v>
      </c>
      <c r="I94" s="43">
        <v>0.76</v>
      </c>
      <c r="J94" s="43">
        <v>0.76</v>
      </c>
      <c r="K94" s="42">
        <v>436</v>
      </c>
      <c r="L94" s="11">
        <v>0</v>
      </c>
      <c r="M94" s="110">
        <v>23.241275</v>
      </c>
      <c r="N94" s="110">
        <v>83.464936</v>
      </c>
      <c r="O94" s="110">
        <v>1</v>
      </c>
    </row>
    <row r="95" spans="2:15" ht="15" customHeight="1">
      <c r="B95" s="18">
        <v>19</v>
      </c>
      <c r="C95" s="10" t="s">
        <v>189</v>
      </c>
      <c r="D95" s="111" t="s">
        <v>316</v>
      </c>
      <c r="E95" s="29">
        <v>1</v>
      </c>
      <c r="F95" s="29">
        <v>54</v>
      </c>
      <c r="G95" s="29">
        <v>32</v>
      </c>
      <c r="H95" s="29">
        <v>0.3</v>
      </c>
      <c r="I95" s="43">
        <v>0.76</v>
      </c>
      <c r="J95" s="43">
        <v>0.76</v>
      </c>
      <c r="K95" s="42">
        <v>436</v>
      </c>
      <c r="L95" s="11">
        <v>0</v>
      </c>
      <c r="M95" s="110">
        <v>23.246252</v>
      </c>
      <c r="N95" s="110">
        <v>83.461917</v>
      </c>
      <c r="O95" s="110">
        <v>1</v>
      </c>
    </row>
    <row r="96" spans="2:15" ht="15" customHeight="1">
      <c r="B96" s="18">
        <v>20</v>
      </c>
      <c r="C96" s="10" t="s">
        <v>189</v>
      </c>
      <c r="D96" s="111" t="s">
        <v>317</v>
      </c>
      <c r="E96" s="29">
        <v>1</v>
      </c>
      <c r="F96" s="29">
        <v>54</v>
      </c>
      <c r="G96" s="29">
        <v>32</v>
      </c>
      <c r="H96" s="29">
        <v>0.3</v>
      </c>
      <c r="I96" s="43">
        <v>0.76</v>
      </c>
      <c r="J96" s="43">
        <v>0.76</v>
      </c>
      <c r="K96" s="42">
        <v>436</v>
      </c>
      <c r="L96" s="11">
        <v>0</v>
      </c>
      <c r="M96" s="110">
        <v>23.24745</v>
      </c>
      <c r="N96" s="110">
        <v>83.461318</v>
      </c>
      <c r="O96" s="110">
        <v>1</v>
      </c>
    </row>
    <row r="97" spans="2:15" ht="15" customHeight="1">
      <c r="B97" s="18">
        <v>21</v>
      </c>
      <c r="C97" s="10" t="s">
        <v>189</v>
      </c>
      <c r="D97" s="111" t="s">
        <v>308</v>
      </c>
      <c r="E97" s="29">
        <v>1</v>
      </c>
      <c r="F97" s="29">
        <v>54</v>
      </c>
      <c r="G97" s="29">
        <v>32</v>
      </c>
      <c r="H97" s="29">
        <v>0.3</v>
      </c>
      <c r="I97" s="43">
        <v>0.76</v>
      </c>
      <c r="J97" s="43">
        <v>0.76</v>
      </c>
      <c r="K97" s="42">
        <v>436</v>
      </c>
      <c r="L97" s="11">
        <v>0</v>
      </c>
      <c r="M97" s="110">
        <v>23.2457</v>
      </c>
      <c r="N97" s="110">
        <v>83.463879</v>
      </c>
      <c r="O97" s="110">
        <v>1</v>
      </c>
    </row>
    <row r="98" spans="2:15" ht="15" customHeight="1">
      <c r="B98" s="18">
        <v>22</v>
      </c>
      <c r="C98" s="10" t="s">
        <v>189</v>
      </c>
      <c r="D98" s="111" t="s">
        <v>309</v>
      </c>
      <c r="E98" s="29">
        <v>1</v>
      </c>
      <c r="F98" s="29">
        <v>54</v>
      </c>
      <c r="G98" s="29">
        <v>32</v>
      </c>
      <c r="H98" s="29">
        <v>0.3</v>
      </c>
      <c r="I98" s="43">
        <v>0.76</v>
      </c>
      <c r="J98" s="43">
        <v>0.76</v>
      </c>
      <c r="K98" s="42">
        <v>436</v>
      </c>
      <c r="L98" s="11">
        <v>0</v>
      </c>
      <c r="M98" s="110">
        <v>23.244183</v>
      </c>
      <c r="N98" s="110">
        <v>83.453292</v>
      </c>
      <c r="O98" s="110">
        <v>1</v>
      </c>
    </row>
    <row r="99" spans="2:15" ht="15" customHeight="1">
      <c r="B99" s="18">
        <v>23</v>
      </c>
      <c r="C99" s="10" t="s">
        <v>189</v>
      </c>
      <c r="D99" s="111" t="s">
        <v>310</v>
      </c>
      <c r="E99" s="29">
        <v>1</v>
      </c>
      <c r="F99" s="29">
        <v>54</v>
      </c>
      <c r="G99" s="29">
        <v>32</v>
      </c>
      <c r="H99" s="29">
        <v>0.3</v>
      </c>
      <c r="I99" s="43">
        <v>0.76</v>
      </c>
      <c r="J99" s="43">
        <v>0.76</v>
      </c>
      <c r="K99" s="42">
        <v>436</v>
      </c>
      <c r="L99" s="11">
        <v>0</v>
      </c>
      <c r="M99" s="110">
        <v>23.248036</v>
      </c>
      <c r="N99" s="110">
        <v>83.466691</v>
      </c>
      <c r="O99" s="110">
        <v>1</v>
      </c>
    </row>
    <row r="100" spans="2:15" ht="15" customHeight="1">
      <c r="B100" s="18">
        <v>24</v>
      </c>
      <c r="C100" s="10" t="s">
        <v>189</v>
      </c>
      <c r="D100" s="111" t="s">
        <v>311</v>
      </c>
      <c r="E100" s="29">
        <v>1</v>
      </c>
      <c r="F100" s="29">
        <v>51</v>
      </c>
      <c r="G100" s="29">
        <v>89</v>
      </c>
      <c r="H100" s="29">
        <v>0.3</v>
      </c>
      <c r="I100" s="43">
        <v>1.99</v>
      </c>
      <c r="J100" s="43">
        <v>1.99</v>
      </c>
      <c r="K100" s="42">
        <v>1143</v>
      </c>
      <c r="L100" s="11">
        <v>0</v>
      </c>
      <c r="M100" s="110">
        <v>23.245853</v>
      </c>
      <c r="N100" s="110">
        <v>83.466616</v>
      </c>
      <c r="O100" s="110">
        <v>1</v>
      </c>
    </row>
    <row r="101" spans="2:15" ht="15" customHeight="1">
      <c r="B101" s="18">
        <v>25</v>
      </c>
      <c r="C101" s="10" t="s">
        <v>189</v>
      </c>
      <c r="D101" s="111" t="s">
        <v>312</v>
      </c>
      <c r="E101" s="29">
        <v>1</v>
      </c>
      <c r="F101" s="29">
        <v>51</v>
      </c>
      <c r="G101" s="29">
        <v>89</v>
      </c>
      <c r="H101" s="29">
        <v>0.3</v>
      </c>
      <c r="I101" s="43">
        <v>1.99</v>
      </c>
      <c r="J101" s="43">
        <v>1.99</v>
      </c>
      <c r="K101" s="42">
        <v>1143</v>
      </c>
      <c r="L101" s="11">
        <v>0</v>
      </c>
      <c r="M101" s="110">
        <v>23.232732</v>
      </c>
      <c r="N101" s="110">
        <v>83.472605</v>
      </c>
      <c r="O101" s="110">
        <v>1</v>
      </c>
    </row>
    <row r="102" spans="2:15" ht="15" customHeight="1">
      <c r="B102" s="18">
        <v>26</v>
      </c>
      <c r="C102" s="10" t="s">
        <v>189</v>
      </c>
      <c r="D102" s="111" t="s">
        <v>313</v>
      </c>
      <c r="E102" s="29">
        <v>1</v>
      </c>
      <c r="F102" s="29">
        <v>51</v>
      </c>
      <c r="G102" s="29">
        <v>89</v>
      </c>
      <c r="H102" s="29">
        <v>0.3</v>
      </c>
      <c r="I102" s="43">
        <v>1.99</v>
      </c>
      <c r="J102" s="43">
        <v>1.99</v>
      </c>
      <c r="K102" s="42">
        <v>1143</v>
      </c>
      <c r="L102" s="11">
        <v>0</v>
      </c>
      <c r="M102" s="110">
        <v>23.246896</v>
      </c>
      <c r="N102" s="110">
        <v>83.462732</v>
      </c>
      <c r="O102" s="110">
        <v>1</v>
      </c>
    </row>
    <row r="103" spans="2:15" ht="15" customHeight="1">
      <c r="B103" s="18">
        <v>27</v>
      </c>
      <c r="C103" s="10" t="s">
        <v>189</v>
      </c>
      <c r="D103" s="111" t="s">
        <v>314</v>
      </c>
      <c r="E103" s="29">
        <v>1</v>
      </c>
      <c r="F103" s="29">
        <v>51</v>
      </c>
      <c r="G103" s="29">
        <v>89</v>
      </c>
      <c r="H103" s="29">
        <v>0.3</v>
      </c>
      <c r="I103" s="43">
        <v>1.99</v>
      </c>
      <c r="J103" s="43">
        <v>1.99</v>
      </c>
      <c r="K103" s="42">
        <v>1143</v>
      </c>
      <c r="L103" s="11">
        <v>0</v>
      </c>
      <c r="M103" s="110">
        <v>23.248036</v>
      </c>
      <c r="N103" s="110">
        <v>83.466691</v>
      </c>
      <c r="O103" s="110">
        <v>1</v>
      </c>
    </row>
    <row r="104" spans="2:15" ht="15" customHeight="1">
      <c r="B104" s="18">
        <v>28</v>
      </c>
      <c r="C104" s="10" t="s">
        <v>189</v>
      </c>
      <c r="D104" s="111" t="s">
        <v>315</v>
      </c>
      <c r="E104" s="29">
        <v>1</v>
      </c>
      <c r="F104" s="29">
        <v>51</v>
      </c>
      <c r="G104" s="29">
        <v>89</v>
      </c>
      <c r="H104" s="29">
        <v>0.3</v>
      </c>
      <c r="I104" s="43">
        <v>1.99</v>
      </c>
      <c r="J104" s="43">
        <v>1.99</v>
      </c>
      <c r="K104" s="42">
        <v>1143</v>
      </c>
      <c r="L104" s="11">
        <v>0</v>
      </c>
      <c r="M104" s="110">
        <v>23.247311</v>
      </c>
      <c r="N104" s="110">
        <v>83.462039</v>
      </c>
      <c r="O104" s="110">
        <v>1</v>
      </c>
    </row>
    <row r="105" spans="2:15" ht="15" customHeight="1">
      <c r="B105" s="18">
        <v>29</v>
      </c>
      <c r="C105" s="10" t="s">
        <v>189</v>
      </c>
      <c r="D105" s="111" t="s">
        <v>316</v>
      </c>
      <c r="E105" s="29">
        <v>1</v>
      </c>
      <c r="F105" s="29">
        <v>43</v>
      </c>
      <c r="G105" s="29">
        <v>78</v>
      </c>
      <c r="H105" s="29">
        <v>0.3</v>
      </c>
      <c r="I105" s="43">
        <v>1.47</v>
      </c>
      <c r="J105" s="43">
        <v>1.47</v>
      </c>
      <c r="K105" s="42">
        <v>844</v>
      </c>
      <c r="L105" s="11">
        <v>0</v>
      </c>
      <c r="M105" s="110">
        <v>23.247311</v>
      </c>
      <c r="N105" s="110">
        <v>83.462039</v>
      </c>
      <c r="O105" s="110">
        <v>1</v>
      </c>
    </row>
    <row r="106" spans="2:15" ht="15" customHeight="1">
      <c r="B106" s="18">
        <v>30</v>
      </c>
      <c r="C106" s="10" t="s">
        <v>189</v>
      </c>
      <c r="D106" s="111" t="s">
        <v>317</v>
      </c>
      <c r="E106" s="29">
        <v>1</v>
      </c>
      <c r="F106" s="29">
        <v>40</v>
      </c>
      <c r="G106" s="29">
        <v>92</v>
      </c>
      <c r="H106" s="29">
        <v>0.3</v>
      </c>
      <c r="I106" s="43">
        <v>1.62</v>
      </c>
      <c r="J106" s="43">
        <v>1.62</v>
      </c>
      <c r="K106" s="42">
        <v>931</v>
      </c>
      <c r="L106" s="11">
        <v>0</v>
      </c>
      <c r="M106" s="110">
        <v>23.2457</v>
      </c>
      <c r="N106" s="110">
        <v>83.463879</v>
      </c>
      <c r="O106" s="110">
        <v>1</v>
      </c>
    </row>
    <row r="107" spans="2:15" ht="15" customHeight="1">
      <c r="B107" s="18">
        <v>31</v>
      </c>
      <c r="C107" s="10" t="s">
        <v>189</v>
      </c>
      <c r="D107" s="111" t="s">
        <v>308</v>
      </c>
      <c r="E107" s="29">
        <v>1</v>
      </c>
      <c r="F107" s="29">
        <v>41</v>
      </c>
      <c r="G107" s="29">
        <v>43</v>
      </c>
      <c r="H107" s="29">
        <v>0.3</v>
      </c>
      <c r="I107" s="43">
        <v>0.77</v>
      </c>
      <c r="J107" s="43">
        <v>0.77</v>
      </c>
      <c r="K107" s="42">
        <v>442</v>
      </c>
      <c r="L107" s="11">
        <v>0</v>
      </c>
      <c r="M107" s="110">
        <v>23.244183</v>
      </c>
      <c r="N107" s="110">
        <v>83.453292</v>
      </c>
      <c r="O107" s="110">
        <v>1</v>
      </c>
    </row>
    <row r="108" spans="2:15" ht="15" customHeight="1">
      <c r="B108" s="18">
        <v>32</v>
      </c>
      <c r="C108" s="10" t="s">
        <v>189</v>
      </c>
      <c r="D108" s="111" t="s">
        <v>309</v>
      </c>
      <c r="E108" s="29">
        <v>1</v>
      </c>
      <c r="F108" s="29">
        <v>41</v>
      </c>
      <c r="G108" s="29">
        <v>58</v>
      </c>
      <c r="H108" s="29">
        <v>0.3</v>
      </c>
      <c r="I108" s="43">
        <v>1.04</v>
      </c>
      <c r="J108" s="43">
        <v>1.04</v>
      </c>
      <c r="K108" s="42">
        <v>597</v>
      </c>
      <c r="L108" s="11">
        <v>0</v>
      </c>
      <c r="M108" s="110">
        <v>23.250058</v>
      </c>
      <c r="N108" s="110">
        <v>83.468363</v>
      </c>
      <c r="O108" s="110">
        <v>1</v>
      </c>
    </row>
    <row r="109" spans="2:15" ht="15" customHeight="1">
      <c r="B109" s="18">
        <v>33</v>
      </c>
      <c r="C109" s="10" t="s">
        <v>189</v>
      </c>
      <c r="D109" s="111" t="s">
        <v>310</v>
      </c>
      <c r="E109" s="29">
        <v>1</v>
      </c>
      <c r="F109" s="29">
        <v>41</v>
      </c>
      <c r="G109" s="29">
        <v>34</v>
      </c>
      <c r="H109" s="29">
        <v>0.3</v>
      </c>
      <c r="I109" s="43">
        <v>0.61</v>
      </c>
      <c r="J109" s="43">
        <v>0.61</v>
      </c>
      <c r="K109" s="42">
        <v>350</v>
      </c>
      <c r="L109" s="11">
        <v>0</v>
      </c>
      <c r="M109" s="110">
        <v>23.248036</v>
      </c>
      <c r="N109" s="110">
        <v>83.466691</v>
      </c>
      <c r="O109" s="110">
        <v>1</v>
      </c>
    </row>
    <row r="110" spans="2:15" ht="15" customHeight="1">
      <c r="B110" s="18">
        <v>34</v>
      </c>
      <c r="C110" s="10" t="s">
        <v>189</v>
      </c>
      <c r="D110" s="111" t="s">
        <v>311</v>
      </c>
      <c r="E110" s="29">
        <v>1</v>
      </c>
      <c r="F110" s="29">
        <v>32</v>
      </c>
      <c r="G110" s="29">
        <v>61</v>
      </c>
      <c r="H110" s="29">
        <v>0.3</v>
      </c>
      <c r="I110" s="43">
        <v>0.86</v>
      </c>
      <c r="J110" s="43">
        <v>0.86</v>
      </c>
      <c r="K110" s="42">
        <v>494</v>
      </c>
      <c r="L110" s="11">
        <v>0</v>
      </c>
      <c r="M110" s="110" t="s">
        <v>306</v>
      </c>
      <c r="N110" s="110" t="s">
        <v>307</v>
      </c>
      <c r="O110" s="110">
        <v>1</v>
      </c>
    </row>
    <row r="111" spans="2:15" ht="15" customHeight="1">
      <c r="B111" s="18">
        <v>35</v>
      </c>
      <c r="C111" s="10" t="s">
        <v>189</v>
      </c>
      <c r="D111" s="111" t="s">
        <v>312</v>
      </c>
      <c r="E111" s="29">
        <v>1</v>
      </c>
      <c r="F111" s="29">
        <v>53</v>
      </c>
      <c r="G111" s="29">
        <v>39</v>
      </c>
      <c r="H111" s="29">
        <v>0.3</v>
      </c>
      <c r="I111" s="43">
        <v>0.91</v>
      </c>
      <c r="J111" s="43">
        <v>0.91</v>
      </c>
      <c r="K111" s="42">
        <v>522</v>
      </c>
      <c r="L111" s="11">
        <v>0</v>
      </c>
      <c r="M111" s="110">
        <v>23.247561</v>
      </c>
      <c r="N111" s="110">
        <v>83.461491</v>
      </c>
      <c r="O111" s="110">
        <v>1</v>
      </c>
    </row>
    <row r="112" spans="2:15" ht="15" customHeight="1">
      <c r="B112" s="18">
        <v>36</v>
      </c>
      <c r="C112" s="10" t="s">
        <v>189</v>
      </c>
      <c r="D112" s="111" t="s">
        <v>313</v>
      </c>
      <c r="E112" s="29">
        <v>1</v>
      </c>
      <c r="F112" s="29">
        <v>50</v>
      </c>
      <c r="G112" s="29">
        <v>63</v>
      </c>
      <c r="H112" s="29">
        <v>0.3</v>
      </c>
      <c r="I112" s="43">
        <v>1.38</v>
      </c>
      <c r="J112" s="43">
        <v>1.38</v>
      </c>
      <c r="K112" s="42">
        <v>793</v>
      </c>
      <c r="L112" s="11">
        <v>0</v>
      </c>
      <c r="M112" s="110">
        <v>23.247561</v>
      </c>
      <c r="N112" s="110">
        <v>83.461491</v>
      </c>
      <c r="O112" s="110">
        <v>1</v>
      </c>
    </row>
    <row r="113" spans="2:15" ht="15" customHeight="1">
      <c r="B113" s="18">
        <v>37</v>
      </c>
      <c r="C113" s="10" t="s">
        <v>189</v>
      </c>
      <c r="D113" s="111" t="s">
        <v>314</v>
      </c>
      <c r="E113" s="29">
        <v>1</v>
      </c>
      <c r="F113" s="29">
        <v>50</v>
      </c>
      <c r="G113" s="29">
        <v>84</v>
      </c>
      <c r="H113" s="29">
        <v>0.3</v>
      </c>
      <c r="I113" s="43">
        <v>1.85</v>
      </c>
      <c r="J113" s="43">
        <v>1.85</v>
      </c>
      <c r="K113" s="42">
        <v>1063</v>
      </c>
      <c r="L113" s="11">
        <v>0</v>
      </c>
      <c r="M113" s="110">
        <v>23.247364</v>
      </c>
      <c r="N113" s="110">
        <v>83.462057</v>
      </c>
      <c r="O113" s="110">
        <v>1</v>
      </c>
    </row>
    <row r="114" spans="2:15" ht="15" customHeight="1">
      <c r="B114" s="18">
        <v>38</v>
      </c>
      <c r="C114" s="10" t="s">
        <v>189</v>
      </c>
      <c r="D114" s="111" t="s">
        <v>315</v>
      </c>
      <c r="E114" s="29">
        <v>1</v>
      </c>
      <c r="F114" s="29">
        <v>50</v>
      </c>
      <c r="G114" s="29">
        <v>90</v>
      </c>
      <c r="H114" s="29">
        <v>0.3</v>
      </c>
      <c r="I114" s="43">
        <v>1.98</v>
      </c>
      <c r="J114" s="43">
        <v>1.98</v>
      </c>
      <c r="K114" s="42">
        <v>1137</v>
      </c>
      <c r="L114" s="11">
        <v>0</v>
      </c>
      <c r="M114" s="110">
        <v>23.247364</v>
      </c>
      <c r="N114" s="110">
        <v>83.462057</v>
      </c>
      <c r="O114" s="110">
        <v>1</v>
      </c>
    </row>
    <row r="115" spans="2:15" ht="15" customHeight="1">
      <c r="B115" s="18">
        <v>39</v>
      </c>
      <c r="C115" s="10" t="s">
        <v>189</v>
      </c>
      <c r="D115" s="112" t="s">
        <v>318</v>
      </c>
      <c r="E115" s="29">
        <v>1</v>
      </c>
      <c r="F115" s="29">
        <v>33</v>
      </c>
      <c r="G115" s="29">
        <v>62</v>
      </c>
      <c r="H115" s="29">
        <v>0.3</v>
      </c>
      <c r="I115" s="43">
        <v>0.9</v>
      </c>
      <c r="J115" s="43">
        <v>0.9</v>
      </c>
      <c r="K115" s="42">
        <v>517</v>
      </c>
      <c r="L115" s="11">
        <v>0</v>
      </c>
      <c r="M115" s="110">
        <v>23.245853</v>
      </c>
      <c r="N115" s="110">
        <v>83.466616</v>
      </c>
      <c r="O115" s="110">
        <v>1</v>
      </c>
    </row>
    <row r="116" spans="2:15" ht="15" customHeight="1">
      <c r="B116" s="18">
        <v>40</v>
      </c>
      <c r="C116" s="10" t="s">
        <v>189</v>
      </c>
      <c r="D116" s="112" t="s">
        <v>318</v>
      </c>
      <c r="E116" s="29">
        <v>1</v>
      </c>
      <c r="F116" s="29">
        <v>32</v>
      </c>
      <c r="G116" s="29">
        <v>36</v>
      </c>
      <c r="H116" s="29">
        <v>0.3</v>
      </c>
      <c r="I116" s="43">
        <v>0.51</v>
      </c>
      <c r="J116" s="43">
        <v>0.51</v>
      </c>
      <c r="K116" s="42">
        <v>293</v>
      </c>
      <c r="L116" s="11">
        <v>0</v>
      </c>
      <c r="M116" s="110">
        <v>23.245853</v>
      </c>
      <c r="N116" s="110">
        <v>83.466616</v>
      </c>
      <c r="O116" s="110">
        <v>1</v>
      </c>
    </row>
    <row r="117" spans="2:15" ht="15" customHeight="1">
      <c r="B117" s="18">
        <v>41</v>
      </c>
      <c r="C117" s="10" t="s">
        <v>189</v>
      </c>
      <c r="D117" s="112" t="s">
        <v>319</v>
      </c>
      <c r="E117" s="29">
        <v>1</v>
      </c>
      <c r="F117" s="29">
        <v>55</v>
      </c>
      <c r="G117" s="29">
        <v>77</v>
      </c>
      <c r="H117" s="29">
        <v>0.3</v>
      </c>
      <c r="I117" s="43">
        <v>1.86</v>
      </c>
      <c r="J117" s="43">
        <v>1.86</v>
      </c>
      <c r="K117" s="42">
        <v>1068</v>
      </c>
      <c r="L117" s="11">
        <v>0</v>
      </c>
      <c r="M117" s="110">
        <v>23.246896</v>
      </c>
      <c r="N117" s="110">
        <v>83.462732</v>
      </c>
      <c r="O117" s="110">
        <v>1</v>
      </c>
    </row>
    <row r="118" spans="2:15" ht="15" customHeight="1">
      <c r="B118" s="18">
        <v>42</v>
      </c>
      <c r="C118" s="10" t="s">
        <v>189</v>
      </c>
      <c r="D118" s="112" t="s">
        <v>319</v>
      </c>
      <c r="E118" s="29">
        <v>1</v>
      </c>
      <c r="F118" s="29">
        <v>72</v>
      </c>
      <c r="G118" s="29">
        <v>85</v>
      </c>
      <c r="H118" s="29">
        <v>0.3</v>
      </c>
      <c r="I118" s="43">
        <v>2.69</v>
      </c>
      <c r="J118" s="43">
        <v>2.69</v>
      </c>
      <c r="K118" s="42">
        <v>1545</v>
      </c>
      <c r="L118" s="11">
        <v>0</v>
      </c>
      <c r="M118" s="110">
        <v>23.248036</v>
      </c>
      <c r="N118" s="110">
        <v>83.466691</v>
      </c>
      <c r="O118" s="110">
        <v>1</v>
      </c>
    </row>
    <row r="119" spans="2:15" ht="15" customHeight="1">
      <c r="B119" s="18">
        <v>43</v>
      </c>
      <c r="C119" s="10" t="s">
        <v>189</v>
      </c>
      <c r="D119" s="112" t="s">
        <v>320</v>
      </c>
      <c r="E119" s="29">
        <v>1</v>
      </c>
      <c r="F119" s="29">
        <v>43</v>
      </c>
      <c r="G119" s="29">
        <v>44</v>
      </c>
      <c r="H119" s="29">
        <v>0.3</v>
      </c>
      <c r="I119" s="43">
        <v>0.83</v>
      </c>
      <c r="J119" s="43">
        <v>0.83</v>
      </c>
      <c r="K119" s="42">
        <v>477</v>
      </c>
      <c r="L119" s="11">
        <v>0</v>
      </c>
      <c r="M119" s="110">
        <v>23.250058</v>
      </c>
      <c r="N119" s="110">
        <v>83.468363</v>
      </c>
      <c r="O119" s="110">
        <v>1</v>
      </c>
    </row>
    <row r="120" spans="2:15" ht="15" customHeight="1">
      <c r="B120" s="18">
        <v>44</v>
      </c>
      <c r="C120" s="10" t="s">
        <v>189</v>
      </c>
      <c r="D120" s="112" t="s">
        <v>320</v>
      </c>
      <c r="E120" s="29">
        <v>1</v>
      </c>
      <c r="F120" s="29">
        <v>71</v>
      </c>
      <c r="G120" s="29">
        <v>42</v>
      </c>
      <c r="H120" s="29">
        <v>0.3</v>
      </c>
      <c r="I120" s="43">
        <v>1.31</v>
      </c>
      <c r="J120" s="43">
        <v>1.31</v>
      </c>
      <c r="K120" s="42">
        <v>752</v>
      </c>
      <c r="L120" s="11">
        <v>0</v>
      </c>
      <c r="M120" s="110">
        <v>23.245853</v>
      </c>
      <c r="N120" s="110">
        <v>83.466616</v>
      </c>
      <c r="O120" s="110">
        <v>1</v>
      </c>
    </row>
    <row r="121" spans="2:15" ht="15" customHeight="1">
      <c r="B121" s="18">
        <v>45</v>
      </c>
      <c r="C121" s="10" t="s">
        <v>189</v>
      </c>
      <c r="D121" s="112" t="s">
        <v>321</v>
      </c>
      <c r="E121" s="29">
        <v>1</v>
      </c>
      <c r="F121" s="29">
        <v>37</v>
      </c>
      <c r="G121" s="29">
        <v>68</v>
      </c>
      <c r="H121" s="29">
        <v>0.3</v>
      </c>
      <c r="I121" s="43">
        <v>1.11</v>
      </c>
      <c r="J121" s="43">
        <v>1.11</v>
      </c>
      <c r="K121" s="42">
        <v>637</v>
      </c>
      <c r="L121" s="11">
        <v>0</v>
      </c>
      <c r="M121" s="110">
        <v>23.237404</v>
      </c>
      <c r="N121" s="110">
        <v>83.47108</v>
      </c>
      <c r="O121" s="110">
        <v>1</v>
      </c>
    </row>
    <row r="122" spans="2:15" ht="15" customHeight="1">
      <c r="B122" s="18">
        <v>46</v>
      </c>
      <c r="C122" s="10" t="s">
        <v>189</v>
      </c>
      <c r="D122" s="112" t="s">
        <v>321</v>
      </c>
      <c r="E122" s="29">
        <v>1</v>
      </c>
      <c r="F122" s="29">
        <v>32</v>
      </c>
      <c r="G122" s="29">
        <v>36</v>
      </c>
      <c r="H122" s="29">
        <v>0.3</v>
      </c>
      <c r="I122" s="43">
        <v>0.51</v>
      </c>
      <c r="J122" s="43">
        <v>0.51</v>
      </c>
      <c r="K122" s="42">
        <v>293</v>
      </c>
      <c r="L122" s="11">
        <v>0</v>
      </c>
      <c r="M122" s="110">
        <v>23.232732</v>
      </c>
      <c r="N122" s="110">
        <v>83.472605</v>
      </c>
      <c r="O122" s="110">
        <v>1</v>
      </c>
    </row>
    <row r="123" spans="2:15" ht="15" customHeight="1">
      <c r="B123" s="18">
        <v>47</v>
      </c>
      <c r="C123" s="10" t="s">
        <v>189</v>
      </c>
      <c r="D123" s="112" t="s">
        <v>322</v>
      </c>
      <c r="E123" s="29">
        <v>1</v>
      </c>
      <c r="F123" s="29">
        <v>33</v>
      </c>
      <c r="G123" s="29">
        <v>62</v>
      </c>
      <c r="H123" s="29">
        <v>0.3</v>
      </c>
      <c r="I123" s="43">
        <v>0.9</v>
      </c>
      <c r="J123" s="43">
        <v>0.9</v>
      </c>
      <c r="K123" s="42">
        <v>517</v>
      </c>
      <c r="L123" s="11">
        <v>0</v>
      </c>
      <c r="M123" s="110">
        <v>23.245853</v>
      </c>
      <c r="N123" s="110">
        <v>83.466616</v>
      </c>
      <c r="O123" s="110">
        <v>1</v>
      </c>
    </row>
    <row r="124" spans="2:15" ht="15" customHeight="1">
      <c r="B124" s="18">
        <v>48</v>
      </c>
      <c r="C124" s="10" t="s">
        <v>189</v>
      </c>
      <c r="D124" s="112" t="s">
        <v>322</v>
      </c>
      <c r="E124" s="29">
        <v>1</v>
      </c>
      <c r="F124" s="29">
        <v>32</v>
      </c>
      <c r="G124" s="29">
        <v>36</v>
      </c>
      <c r="H124" s="29">
        <v>0.3</v>
      </c>
      <c r="I124" s="43">
        <v>0.51</v>
      </c>
      <c r="J124" s="43">
        <v>0.51</v>
      </c>
      <c r="K124" s="42">
        <v>293</v>
      </c>
      <c r="L124" s="11">
        <v>0</v>
      </c>
      <c r="M124" s="110">
        <v>23.245853</v>
      </c>
      <c r="N124" s="110">
        <v>83.466616</v>
      </c>
      <c r="O124" s="110">
        <v>1</v>
      </c>
    </row>
    <row r="125" spans="2:15" ht="15" customHeight="1">
      <c r="B125" s="18">
        <v>49</v>
      </c>
      <c r="C125" s="10" t="s">
        <v>189</v>
      </c>
      <c r="D125" s="112" t="s">
        <v>322</v>
      </c>
      <c r="E125" s="29">
        <v>1</v>
      </c>
      <c r="F125" s="29">
        <v>55</v>
      </c>
      <c r="G125" s="29">
        <v>77</v>
      </c>
      <c r="H125" s="29">
        <v>0.3</v>
      </c>
      <c r="I125" s="43">
        <v>1.86</v>
      </c>
      <c r="J125" s="43">
        <v>1.86</v>
      </c>
      <c r="K125" s="42">
        <v>1068</v>
      </c>
      <c r="L125" s="11">
        <v>0</v>
      </c>
      <c r="M125" s="110">
        <v>23.246896</v>
      </c>
      <c r="N125" s="110">
        <v>83.462732</v>
      </c>
      <c r="O125" s="110">
        <v>1</v>
      </c>
    </row>
    <row r="126" spans="2:15" ht="15" customHeight="1">
      <c r="B126" s="18">
        <v>50</v>
      </c>
      <c r="C126" s="10" t="s">
        <v>189</v>
      </c>
      <c r="D126" s="112" t="s">
        <v>323</v>
      </c>
      <c r="E126" s="29">
        <v>1</v>
      </c>
      <c r="F126" s="29">
        <v>72</v>
      </c>
      <c r="G126" s="29">
        <v>85</v>
      </c>
      <c r="H126" s="29">
        <v>0.3</v>
      </c>
      <c r="I126" s="43">
        <v>2.69</v>
      </c>
      <c r="J126" s="43">
        <v>2.69</v>
      </c>
      <c r="K126" s="42">
        <v>1545</v>
      </c>
      <c r="L126" s="11">
        <v>0</v>
      </c>
      <c r="M126" s="110">
        <v>23.248036</v>
      </c>
      <c r="N126" s="110">
        <v>83.466691</v>
      </c>
      <c r="O126" s="110">
        <v>1</v>
      </c>
    </row>
    <row r="127" spans="2:15" ht="15" customHeight="1">
      <c r="B127" s="18">
        <v>51</v>
      </c>
      <c r="C127" s="10" t="s">
        <v>189</v>
      </c>
      <c r="D127" s="112" t="s">
        <v>323</v>
      </c>
      <c r="E127" s="29">
        <v>1</v>
      </c>
      <c r="F127" s="29">
        <v>43</v>
      </c>
      <c r="G127" s="29">
        <v>44</v>
      </c>
      <c r="H127" s="29">
        <v>0.3</v>
      </c>
      <c r="I127" s="43">
        <v>0.83</v>
      </c>
      <c r="J127" s="43">
        <v>0.83</v>
      </c>
      <c r="K127" s="42">
        <v>477</v>
      </c>
      <c r="L127" s="11">
        <v>0</v>
      </c>
      <c r="M127" s="110">
        <v>23.250058</v>
      </c>
      <c r="N127" s="110">
        <v>83.468363</v>
      </c>
      <c r="O127" s="110">
        <v>1</v>
      </c>
    </row>
    <row r="128" spans="2:15" ht="15" customHeight="1">
      <c r="B128" s="18">
        <v>52</v>
      </c>
      <c r="C128" s="10" t="s">
        <v>189</v>
      </c>
      <c r="D128" s="112" t="s">
        <v>324</v>
      </c>
      <c r="E128" s="29">
        <v>1</v>
      </c>
      <c r="F128" s="29">
        <v>71</v>
      </c>
      <c r="G128" s="29">
        <v>42</v>
      </c>
      <c r="H128" s="29">
        <v>0.3</v>
      </c>
      <c r="I128" s="43">
        <v>1.31</v>
      </c>
      <c r="J128" s="43">
        <v>1.31</v>
      </c>
      <c r="K128" s="42">
        <v>752</v>
      </c>
      <c r="L128" s="11">
        <v>0</v>
      </c>
      <c r="M128" s="110">
        <v>23.245853</v>
      </c>
      <c r="N128" s="110">
        <v>83.466616</v>
      </c>
      <c r="O128" s="110">
        <v>1</v>
      </c>
    </row>
    <row r="129" spans="2:15" ht="15" customHeight="1">
      <c r="B129" s="18">
        <v>53</v>
      </c>
      <c r="C129" s="10" t="s">
        <v>189</v>
      </c>
      <c r="D129" s="112" t="s">
        <v>324</v>
      </c>
      <c r="E129" s="29">
        <v>1</v>
      </c>
      <c r="F129" s="29">
        <v>37</v>
      </c>
      <c r="G129" s="29">
        <v>68</v>
      </c>
      <c r="H129" s="29">
        <v>0.3</v>
      </c>
      <c r="I129" s="43">
        <v>1.11</v>
      </c>
      <c r="J129" s="43">
        <v>1.11</v>
      </c>
      <c r="K129" s="42">
        <v>637</v>
      </c>
      <c r="L129" s="11">
        <v>0</v>
      </c>
      <c r="M129" s="110">
        <v>23.237404</v>
      </c>
      <c r="N129" s="110">
        <v>83.47108</v>
      </c>
      <c r="O129" s="110">
        <v>1</v>
      </c>
    </row>
    <row r="130" spans="2:15" ht="15" customHeight="1">
      <c r="B130" s="18">
        <v>54</v>
      </c>
      <c r="C130" s="10" t="s">
        <v>189</v>
      </c>
      <c r="D130" s="112" t="s">
        <v>325</v>
      </c>
      <c r="E130" s="29">
        <v>1</v>
      </c>
      <c r="F130" s="29">
        <v>33</v>
      </c>
      <c r="G130" s="29">
        <v>62</v>
      </c>
      <c r="H130" s="29">
        <v>0.3</v>
      </c>
      <c r="I130" s="43">
        <v>0.9</v>
      </c>
      <c r="J130" s="43">
        <v>0.9</v>
      </c>
      <c r="K130" s="42">
        <v>517</v>
      </c>
      <c r="L130" s="11">
        <v>0</v>
      </c>
      <c r="M130" s="110">
        <v>23.245853</v>
      </c>
      <c r="N130" s="110">
        <v>83.466616</v>
      </c>
      <c r="O130" s="110">
        <v>1</v>
      </c>
    </row>
    <row r="131" spans="2:15" ht="15" customHeight="1">
      <c r="B131" s="18">
        <v>55</v>
      </c>
      <c r="C131" s="10" t="s">
        <v>189</v>
      </c>
      <c r="D131" s="112" t="s">
        <v>325</v>
      </c>
      <c r="E131" s="29">
        <v>1</v>
      </c>
      <c r="F131" s="29">
        <v>32</v>
      </c>
      <c r="G131" s="29">
        <v>36</v>
      </c>
      <c r="H131" s="29">
        <v>0.3</v>
      </c>
      <c r="I131" s="43">
        <v>0.51</v>
      </c>
      <c r="J131" s="43">
        <v>0.51</v>
      </c>
      <c r="K131" s="42">
        <v>293</v>
      </c>
      <c r="L131" s="11">
        <v>0</v>
      </c>
      <c r="M131" s="110">
        <v>23.245853</v>
      </c>
      <c r="N131" s="110">
        <v>83.466616</v>
      </c>
      <c r="O131" s="110">
        <v>1</v>
      </c>
    </row>
    <row r="132" spans="2:15" ht="15" customHeight="1">
      <c r="B132" s="18">
        <v>56</v>
      </c>
      <c r="C132" s="10" t="s">
        <v>189</v>
      </c>
      <c r="D132" s="112" t="s">
        <v>325</v>
      </c>
      <c r="E132" s="29">
        <v>1</v>
      </c>
      <c r="F132" s="29">
        <v>55</v>
      </c>
      <c r="G132" s="29">
        <v>77</v>
      </c>
      <c r="H132" s="29">
        <v>0.3</v>
      </c>
      <c r="I132" s="43">
        <v>1.86</v>
      </c>
      <c r="J132" s="43">
        <v>1.86</v>
      </c>
      <c r="K132" s="42">
        <v>1068</v>
      </c>
      <c r="L132" s="11">
        <v>0</v>
      </c>
      <c r="M132" s="110">
        <v>23.246896</v>
      </c>
      <c r="N132" s="110">
        <v>83.462732</v>
      </c>
      <c r="O132" s="110">
        <v>1</v>
      </c>
    </row>
    <row r="133" spans="2:15" ht="15" customHeight="1">
      <c r="B133" s="18">
        <v>57</v>
      </c>
      <c r="C133" s="10" t="s">
        <v>189</v>
      </c>
      <c r="D133" s="112" t="s">
        <v>326</v>
      </c>
      <c r="E133" s="29">
        <v>1</v>
      </c>
      <c r="F133" s="29">
        <v>72</v>
      </c>
      <c r="G133" s="29">
        <v>85</v>
      </c>
      <c r="H133" s="29">
        <v>0.3</v>
      </c>
      <c r="I133" s="43">
        <v>2.69</v>
      </c>
      <c r="J133" s="43">
        <v>2.69</v>
      </c>
      <c r="K133" s="42">
        <v>1545</v>
      </c>
      <c r="L133" s="11">
        <v>0</v>
      </c>
      <c r="M133" s="110">
        <v>23.248036</v>
      </c>
      <c r="N133" s="110">
        <v>83.466691</v>
      </c>
      <c r="O133" s="110">
        <v>1</v>
      </c>
    </row>
    <row r="134" spans="2:15" ht="15" customHeight="1">
      <c r="B134" s="18">
        <v>58</v>
      </c>
      <c r="C134" s="10" t="s">
        <v>189</v>
      </c>
      <c r="D134" s="112" t="s">
        <v>326</v>
      </c>
      <c r="E134" s="29">
        <v>1</v>
      </c>
      <c r="F134" s="29">
        <v>43</v>
      </c>
      <c r="G134" s="29">
        <v>44</v>
      </c>
      <c r="H134" s="29">
        <v>0.3</v>
      </c>
      <c r="I134" s="43">
        <v>0.83</v>
      </c>
      <c r="J134" s="43">
        <v>0.83</v>
      </c>
      <c r="K134" s="42">
        <v>477</v>
      </c>
      <c r="L134" s="11">
        <v>0</v>
      </c>
      <c r="M134" s="110">
        <v>23.250058</v>
      </c>
      <c r="N134" s="110">
        <v>83.468363</v>
      </c>
      <c r="O134" s="110">
        <v>1</v>
      </c>
    </row>
    <row r="135" spans="2:15" ht="15" customHeight="1">
      <c r="B135" s="18">
        <v>59</v>
      </c>
      <c r="C135" s="10" t="s">
        <v>189</v>
      </c>
      <c r="D135" s="112" t="s">
        <v>326</v>
      </c>
      <c r="E135" s="29">
        <v>1</v>
      </c>
      <c r="F135" s="29">
        <v>71</v>
      </c>
      <c r="G135" s="29">
        <v>42</v>
      </c>
      <c r="H135" s="29">
        <v>0.3</v>
      </c>
      <c r="I135" s="43">
        <v>1.31</v>
      </c>
      <c r="J135" s="43">
        <v>1.31</v>
      </c>
      <c r="K135" s="42">
        <v>752</v>
      </c>
      <c r="L135" s="11">
        <v>0</v>
      </c>
      <c r="M135" s="110">
        <v>23.245853</v>
      </c>
      <c r="N135" s="110">
        <v>83.466616</v>
      </c>
      <c r="O135" s="110">
        <v>1</v>
      </c>
    </row>
    <row r="136" spans="2:15" ht="15" customHeight="1">
      <c r="B136" s="18">
        <v>60</v>
      </c>
      <c r="C136" s="10" t="s">
        <v>189</v>
      </c>
      <c r="D136" s="112" t="s">
        <v>327</v>
      </c>
      <c r="E136" s="29">
        <v>1</v>
      </c>
      <c r="F136" s="29">
        <v>37</v>
      </c>
      <c r="G136" s="29">
        <v>68</v>
      </c>
      <c r="H136" s="29">
        <v>0.3</v>
      </c>
      <c r="I136" s="43">
        <v>1.11</v>
      </c>
      <c r="J136" s="43">
        <v>1.11</v>
      </c>
      <c r="K136" s="42">
        <v>637</v>
      </c>
      <c r="L136" s="11">
        <v>0</v>
      </c>
      <c r="M136" s="110">
        <v>23.237404</v>
      </c>
      <c r="N136" s="110">
        <v>83.47108</v>
      </c>
      <c r="O136" s="110">
        <v>1</v>
      </c>
    </row>
    <row r="137" spans="2:15" ht="15" customHeight="1">
      <c r="B137" s="18">
        <v>61</v>
      </c>
      <c r="C137" s="10" t="s">
        <v>189</v>
      </c>
      <c r="D137" s="112" t="s">
        <v>327</v>
      </c>
      <c r="E137" s="29">
        <v>1</v>
      </c>
      <c r="F137" s="29">
        <v>32</v>
      </c>
      <c r="G137" s="29">
        <v>36</v>
      </c>
      <c r="H137" s="29">
        <v>0.3</v>
      </c>
      <c r="I137" s="43">
        <v>0.51</v>
      </c>
      <c r="J137" s="43">
        <v>0.51</v>
      </c>
      <c r="K137" s="42">
        <v>293</v>
      </c>
      <c r="L137" s="11">
        <v>0</v>
      </c>
      <c r="M137" s="110">
        <v>23.232732</v>
      </c>
      <c r="N137" s="110">
        <v>83.472605</v>
      </c>
      <c r="O137" s="110">
        <v>1</v>
      </c>
    </row>
    <row r="138" spans="2:15" ht="15" customHeight="1">
      <c r="B138" s="18">
        <v>62</v>
      </c>
      <c r="C138" s="10" t="s">
        <v>189</v>
      </c>
      <c r="D138" s="112" t="s">
        <v>328</v>
      </c>
      <c r="E138" s="29">
        <v>1</v>
      </c>
      <c r="F138" s="29">
        <v>33</v>
      </c>
      <c r="G138" s="29">
        <v>62</v>
      </c>
      <c r="H138" s="29">
        <v>0.3</v>
      </c>
      <c r="I138" s="43">
        <v>0.9</v>
      </c>
      <c r="J138" s="43">
        <v>0.9</v>
      </c>
      <c r="K138" s="42">
        <v>517</v>
      </c>
      <c r="L138" s="11">
        <v>0</v>
      </c>
      <c r="M138" s="110">
        <v>23.245853</v>
      </c>
      <c r="N138" s="110">
        <v>83.466616</v>
      </c>
      <c r="O138" s="110">
        <v>1</v>
      </c>
    </row>
    <row r="139" spans="2:15" ht="15" customHeight="1">
      <c r="B139" s="18">
        <v>63</v>
      </c>
      <c r="C139" s="10" t="s">
        <v>189</v>
      </c>
      <c r="D139" s="112" t="s">
        <v>328</v>
      </c>
      <c r="E139" s="29">
        <v>1</v>
      </c>
      <c r="F139" s="29">
        <v>32</v>
      </c>
      <c r="G139" s="29">
        <v>36</v>
      </c>
      <c r="H139" s="29">
        <v>0.3</v>
      </c>
      <c r="I139" s="43">
        <v>0.51</v>
      </c>
      <c r="J139" s="43">
        <v>0.51</v>
      </c>
      <c r="K139" s="42">
        <v>293</v>
      </c>
      <c r="L139" s="11">
        <v>0</v>
      </c>
      <c r="M139" s="110">
        <v>23.245853</v>
      </c>
      <c r="N139" s="110">
        <v>83.466616</v>
      </c>
      <c r="O139" s="110">
        <v>1</v>
      </c>
    </row>
    <row r="140" spans="2:15" ht="15" customHeight="1">
      <c r="B140" s="18">
        <v>64</v>
      </c>
      <c r="C140" s="10" t="s">
        <v>189</v>
      </c>
      <c r="D140" s="112" t="s">
        <v>329</v>
      </c>
      <c r="E140" s="29">
        <v>1</v>
      </c>
      <c r="F140" s="29">
        <v>55</v>
      </c>
      <c r="G140" s="29">
        <v>77</v>
      </c>
      <c r="H140" s="29">
        <v>0.3</v>
      </c>
      <c r="I140" s="43">
        <v>1.86</v>
      </c>
      <c r="J140" s="43">
        <v>1.86</v>
      </c>
      <c r="K140" s="42">
        <v>1068</v>
      </c>
      <c r="L140" s="11">
        <v>0</v>
      </c>
      <c r="M140" s="110">
        <v>23.246896</v>
      </c>
      <c r="N140" s="110">
        <v>83.462732</v>
      </c>
      <c r="O140" s="110">
        <v>1</v>
      </c>
    </row>
    <row r="141" spans="2:15" ht="15" customHeight="1">
      <c r="B141" s="18">
        <v>65</v>
      </c>
      <c r="C141" s="10" t="s">
        <v>189</v>
      </c>
      <c r="D141" s="112" t="s">
        <v>329</v>
      </c>
      <c r="E141" s="29">
        <v>1</v>
      </c>
      <c r="F141" s="29">
        <v>72</v>
      </c>
      <c r="G141" s="29">
        <v>85</v>
      </c>
      <c r="H141" s="29">
        <v>0.3</v>
      </c>
      <c r="I141" s="43">
        <v>2.69</v>
      </c>
      <c r="J141" s="43">
        <v>2.69</v>
      </c>
      <c r="K141" s="42">
        <v>1545</v>
      </c>
      <c r="L141" s="11">
        <v>0</v>
      </c>
      <c r="M141" s="110">
        <v>23.248036</v>
      </c>
      <c r="N141" s="110">
        <v>83.466691</v>
      </c>
      <c r="O141" s="110">
        <v>1</v>
      </c>
    </row>
    <row r="142" spans="2:15" ht="15" customHeight="1">
      <c r="B142" s="18">
        <v>66</v>
      </c>
      <c r="C142" s="10" t="s">
        <v>189</v>
      </c>
      <c r="D142" s="112" t="s">
        <v>330</v>
      </c>
      <c r="E142" s="29">
        <v>1</v>
      </c>
      <c r="F142" s="29">
        <v>43</v>
      </c>
      <c r="G142" s="29">
        <v>44</v>
      </c>
      <c r="H142" s="29">
        <v>0.3</v>
      </c>
      <c r="I142" s="43">
        <v>0.83</v>
      </c>
      <c r="J142" s="43">
        <v>0.83</v>
      </c>
      <c r="K142" s="42">
        <v>477</v>
      </c>
      <c r="L142" s="11">
        <v>0</v>
      </c>
      <c r="M142" s="110">
        <v>23.250058</v>
      </c>
      <c r="N142" s="110">
        <v>83.468363</v>
      </c>
      <c r="O142" s="110">
        <v>1</v>
      </c>
    </row>
    <row r="143" spans="2:15" ht="15" customHeight="1">
      <c r="B143" s="18">
        <v>67</v>
      </c>
      <c r="C143" s="10" t="s">
        <v>189</v>
      </c>
      <c r="D143" s="112" t="s">
        <v>330</v>
      </c>
      <c r="E143" s="29">
        <v>1</v>
      </c>
      <c r="F143" s="29">
        <v>32</v>
      </c>
      <c r="G143" s="29">
        <v>36</v>
      </c>
      <c r="H143" s="29">
        <v>0.3</v>
      </c>
      <c r="I143" s="43">
        <v>0.51</v>
      </c>
      <c r="J143" s="43">
        <v>0.51</v>
      </c>
      <c r="K143" s="42">
        <v>293</v>
      </c>
      <c r="L143" s="11">
        <v>0</v>
      </c>
      <c r="M143" s="110">
        <v>23.245853</v>
      </c>
      <c r="N143" s="110">
        <v>83.466616</v>
      </c>
      <c r="O143" s="110">
        <v>1</v>
      </c>
    </row>
    <row r="144" spans="2:15" ht="15" customHeight="1">
      <c r="B144" s="18">
        <v>68</v>
      </c>
      <c r="C144" s="10" t="s">
        <v>189</v>
      </c>
      <c r="D144" s="112" t="s">
        <v>331</v>
      </c>
      <c r="E144" s="29">
        <v>1</v>
      </c>
      <c r="F144" s="29">
        <v>55</v>
      </c>
      <c r="G144" s="29">
        <v>77</v>
      </c>
      <c r="H144" s="29">
        <v>0.3</v>
      </c>
      <c r="I144" s="43">
        <v>1.86</v>
      </c>
      <c r="J144" s="43">
        <v>1.86</v>
      </c>
      <c r="K144" s="42">
        <v>1068</v>
      </c>
      <c r="L144" s="11">
        <v>0</v>
      </c>
      <c r="M144" s="110">
        <v>23.246896</v>
      </c>
      <c r="N144" s="110">
        <v>83.462732</v>
      </c>
      <c r="O144" s="110">
        <v>1</v>
      </c>
    </row>
    <row r="145" spans="2:15" ht="15" customHeight="1">
      <c r="B145" s="18">
        <v>69</v>
      </c>
      <c r="C145" s="10" t="s">
        <v>189</v>
      </c>
      <c r="D145" s="112" t="s">
        <v>331</v>
      </c>
      <c r="E145" s="29">
        <v>1</v>
      </c>
      <c r="F145" s="29">
        <v>72</v>
      </c>
      <c r="G145" s="29">
        <v>85</v>
      </c>
      <c r="H145" s="29">
        <v>0.3</v>
      </c>
      <c r="I145" s="43">
        <v>2.69</v>
      </c>
      <c r="J145" s="43">
        <v>2.69</v>
      </c>
      <c r="K145" s="42">
        <v>1545</v>
      </c>
      <c r="L145" s="11">
        <v>0</v>
      </c>
      <c r="M145" s="110">
        <v>23.248036</v>
      </c>
      <c r="N145" s="110">
        <v>83.466691</v>
      </c>
      <c r="O145" s="110">
        <v>1</v>
      </c>
    </row>
    <row r="146" spans="2:15" ht="15" customHeight="1">
      <c r="B146" s="18">
        <v>70</v>
      </c>
      <c r="C146" s="10" t="s">
        <v>189</v>
      </c>
      <c r="D146" s="112" t="s">
        <v>331</v>
      </c>
      <c r="E146" s="29">
        <v>1</v>
      </c>
      <c r="F146" s="29">
        <v>43</v>
      </c>
      <c r="G146" s="29">
        <v>44</v>
      </c>
      <c r="H146" s="29">
        <v>0.3</v>
      </c>
      <c r="I146" s="43">
        <v>0.83</v>
      </c>
      <c r="J146" s="43">
        <v>0.83</v>
      </c>
      <c r="K146" s="42">
        <v>477</v>
      </c>
      <c r="L146" s="11">
        <v>0</v>
      </c>
      <c r="M146" s="110">
        <v>23.250058</v>
      </c>
      <c r="N146" s="110">
        <v>83.468363</v>
      </c>
      <c r="O146" s="110">
        <v>1</v>
      </c>
    </row>
    <row r="147" spans="2:15" ht="15" customHeight="1">
      <c r="B147" s="18">
        <v>71</v>
      </c>
      <c r="C147" s="10" t="s">
        <v>189</v>
      </c>
      <c r="D147" s="112" t="s">
        <v>332</v>
      </c>
      <c r="E147" s="29">
        <v>1</v>
      </c>
      <c r="F147" s="29">
        <v>71</v>
      </c>
      <c r="G147" s="29">
        <v>42</v>
      </c>
      <c r="H147" s="29">
        <v>0.3</v>
      </c>
      <c r="I147" s="43">
        <v>1.31</v>
      </c>
      <c r="J147" s="43">
        <v>1.31</v>
      </c>
      <c r="K147" s="42">
        <v>752</v>
      </c>
      <c r="L147" s="11">
        <v>0</v>
      </c>
      <c r="M147" s="110">
        <v>23.245853</v>
      </c>
      <c r="N147" s="110">
        <v>83.466616</v>
      </c>
      <c r="O147" s="110">
        <v>1</v>
      </c>
    </row>
    <row r="148" spans="2:15" ht="15" customHeight="1">
      <c r="B148" s="18">
        <v>72</v>
      </c>
      <c r="C148" s="10" t="s">
        <v>189</v>
      </c>
      <c r="D148" s="112" t="s">
        <v>332</v>
      </c>
      <c r="E148" s="29">
        <v>1</v>
      </c>
      <c r="F148" s="29">
        <v>37</v>
      </c>
      <c r="G148" s="29">
        <v>68</v>
      </c>
      <c r="H148" s="29">
        <v>0.3</v>
      </c>
      <c r="I148" s="43">
        <v>1.11</v>
      </c>
      <c r="J148" s="43">
        <v>1.11</v>
      </c>
      <c r="K148" s="42">
        <v>637</v>
      </c>
      <c r="L148" s="11">
        <v>0</v>
      </c>
      <c r="M148" s="110">
        <v>23.237404</v>
      </c>
      <c r="N148" s="110">
        <v>83.47108</v>
      </c>
      <c r="O148" s="110">
        <v>1</v>
      </c>
    </row>
    <row r="149" spans="2:15" ht="15" customHeight="1">
      <c r="B149" s="18">
        <v>73</v>
      </c>
      <c r="C149" s="10" t="s">
        <v>189</v>
      </c>
      <c r="D149" s="112" t="s">
        <v>333</v>
      </c>
      <c r="E149" s="29">
        <v>1</v>
      </c>
      <c r="F149" s="29">
        <v>32</v>
      </c>
      <c r="G149" s="29">
        <v>36</v>
      </c>
      <c r="H149" s="29">
        <v>0.3</v>
      </c>
      <c r="I149" s="43">
        <v>0.51</v>
      </c>
      <c r="J149" s="43">
        <v>0.51</v>
      </c>
      <c r="K149" s="42">
        <v>293</v>
      </c>
      <c r="L149" s="11">
        <v>0</v>
      </c>
      <c r="M149" s="110">
        <v>23.232732</v>
      </c>
      <c r="N149" s="110">
        <v>83.472605</v>
      </c>
      <c r="O149" s="110">
        <v>1</v>
      </c>
    </row>
    <row r="150" spans="2:15" ht="15" customHeight="1">
      <c r="B150" s="18">
        <v>74</v>
      </c>
      <c r="C150" s="10" t="s">
        <v>189</v>
      </c>
      <c r="D150" s="112" t="s">
        <v>333</v>
      </c>
      <c r="E150" s="29">
        <v>1</v>
      </c>
      <c r="F150" s="29">
        <v>33</v>
      </c>
      <c r="G150" s="29">
        <v>62</v>
      </c>
      <c r="H150" s="29">
        <v>0.3</v>
      </c>
      <c r="I150" s="43">
        <v>0.9</v>
      </c>
      <c r="J150" s="43">
        <v>0.9</v>
      </c>
      <c r="K150" s="42">
        <v>517</v>
      </c>
      <c r="L150" s="11">
        <v>0</v>
      </c>
      <c r="M150" s="110">
        <v>23.245853</v>
      </c>
      <c r="N150" s="110">
        <v>83.466616</v>
      </c>
      <c r="O150" s="110">
        <v>1</v>
      </c>
    </row>
    <row r="151" spans="2:15" ht="15" customHeight="1">
      <c r="B151" s="18">
        <v>75</v>
      </c>
      <c r="C151" s="10" t="s">
        <v>189</v>
      </c>
      <c r="D151" s="112" t="s">
        <v>334</v>
      </c>
      <c r="E151" s="29">
        <v>1</v>
      </c>
      <c r="F151" s="29">
        <v>32</v>
      </c>
      <c r="G151" s="29">
        <v>36</v>
      </c>
      <c r="H151" s="29">
        <v>0.3</v>
      </c>
      <c r="I151" s="43">
        <v>0.51</v>
      </c>
      <c r="J151" s="43">
        <v>0.51</v>
      </c>
      <c r="K151" s="42">
        <v>293</v>
      </c>
      <c r="L151" s="11">
        <v>0</v>
      </c>
      <c r="M151" s="110">
        <v>23.245853</v>
      </c>
      <c r="N151" s="110">
        <v>83.466616</v>
      </c>
      <c r="O151" s="110">
        <v>1</v>
      </c>
    </row>
    <row r="152" spans="2:15" ht="15" customHeight="1">
      <c r="B152" s="18">
        <v>76</v>
      </c>
      <c r="C152" s="10" t="s">
        <v>189</v>
      </c>
      <c r="D152" s="112" t="s">
        <v>334</v>
      </c>
      <c r="E152" s="29">
        <v>1</v>
      </c>
      <c r="F152" s="29">
        <v>55</v>
      </c>
      <c r="G152" s="29">
        <v>77</v>
      </c>
      <c r="H152" s="29">
        <v>0.3</v>
      </c>
      <c r="I152" s="43">
        <v>1.86</v>
      </c>
      <c r="J152" s="43">
        <v>1.86</v>
      </c>
      <c r="K152" s="42">
        <v>1068</v>
      </c>
      <c r="L152" s="11">
        <v>0</v>
      </c>
      <c r="M152" s="110">
        <v>23.246896</v>
      </c>
      <c r="N152" s="110">
        <v>83.462732</v>
      </c>
      <c r="O152" s="110">
        <v>1</v>
      </c>
    </row>
    <row r="153" spans="2:15" s="102" customFormat="1" ht="15" customHeight="1" thickBot="1">
      <c r="B153" s="137" t="s">
        <v>251</v>
      </c>
      <c r="C153" s="138"/>
      <c r="D153" s="139"/>
      <c r="E153" s="101">
        <f>SUM(E77:E152)</f>
        <v>76</v>
      </c>
      <c r="F153" s="101"/>
      <c r="G153" s="101"/>
      <c r="H153" s="101"/>
      <c r="I153" s="101">
        <f>SUM(I77:I152)</f>
        <v>112.31000000000006</v>
      </c>
      <c r="J153" s="101">
        <f>SUM(J77:J152)</f>
        <v>111.19000000000005</v>
      </c>
      <c r="K153" s="101">
        <f>SUM(K77:K152)</f>
        <v>63863</v>
      </c>
      <c r="L153" s="101">
        <f>SUM(L77:L152)</f>
        <v>23.799999999999997</v>
      </c>
      <c r="M153" s="101"/>
      <c r="N153" s="101"/>
      <c r="O153" s="101">
        <f>SUM(O77:O152)</f>
        <v>78</v>
      </c>
    </row>
  </sheetData>
  <mergeCells count="20">
    <mergeCell ref="R7:S7"/>
    <mergeCell ref="I16:L16"/>
    <mergeCell ref="D73:O73"/>
    <mergeCell ref="E3:L3"/>
    <mergeCell ref="B153:D153"/>
    <mergeCell ref="E5:O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44" t="s">
        <v>252</v>
      </c>
      <c r="B1" s="144"/>
      <c r="C1" s="144"/>
      <c r="D1" s="144"/>
      <c r="E1" s="144"/>
      <c r="F1" s="144"/>
      <c r="G1" s="72" t="s">
        <v>253</v>
      </c>
    </row>
    <row r="2" spans="1:7" ht="15">
      <c r="A2" s="143" t="s">
        <v>47</v>
      </c>
      <c r="B2" s="143"/>
      <c r="C2" s="143"/>
      <c r="D2" s="143"/>
      <c r="E2" s="143"/>
      <c r="F2" s="143"/>
      <c r="G2" s="143"/>
    </row>
    <row r="3" spans="1:7" ht="15">
      <c r="A3" s="73" t="s">
        <v>48</v>
      </c>
      <c r="B3" s="142">
        <v>302</v>
      </c>
      <c r="C3" s="142"/>
      <c r="D3" s="142"/>
      <c r="E3" s="142"/>
      <c r="F3" s="142"/>
      <c r="G3" s="142"/>
    </row>
    <row r="4" spans="1:7" ht="15">
      <c r="A4" s="73" t="s">
        <v>49</v>
      </c>
      <c r="B4" s="145">
        <v>1445</v>
      </c>
      <c r="C4" s="145"/>
      <c r="D4" s="145"/>
      <c r="E4" s="145"/>
      <c r="F4" s="145"/>
      <c r="G4" s="145"/>
    </row>
    <row r="5" spans="1:7" ht="15">
      <c r="A5" s="73" t="s">
        <v>50</v>
      </c>
      <c r="B5" s="142">
        <v>291</v>
      </c>
      <c r="C5" s="142"/>
      <c r="D5" s="142"/>
      <c r="E5" s="142"/>
      <c r="F5" s="142"/>
      <c r="G5" s="142"/>
    </row>
    <row r="6" spans="1:7" ht="15">
      <c r="A6" s="73" t="s">
        <v>51</v>
      </c>
      <c r="B6" s="145">
        <v>1329</v>
      </c>
      <c r="C6" s="145"/>
      <c r="D6" s="145"/>
      <c r="E6" s="145"/>
      <c r="F6" s="145"/>
      <c r="G6" s="145"/>
    </row>
    <row r="7" spans="1:7" ht="15">
      <c r="A7" s="73" t="s">
        <v>52</v>
      </c>
      <c r="B7" s="142">
        <v>1.05</v>
      </c>
      <c r="C7" s="142"/>
      <c r="D7" s="142"/>
      <c r="E7" s="142"/>
      <c r="F7" s="142"/>
      <c r="G7" s="142"/>
    </row>
    <row r="8" spans="1:7" ht="15">
      <c r="A8" s="73" t="s">
        <v>53</v>
      </c>
      <c r="B8" s="142">
        <v>65.46</v>
      </c>
      <c r="C8" s="142"/>
      <c r="D8" s="142"/>
      <c r="E8" s="142"/>
      <c r="F8" s="142"/>
      <c r="G8" s="142"/>
    </row>
    <row r="9" spans="1:7" ht="21">
      <c r="A9" s="74" t="s">
        <v>54</v>
      </c>
      <c r="B9" s="75" t="s">
        <v>55</v>
      </c>
      <c r="C9" s="75" t="s">
        <v>56</v>
      </c>
      <c r="D9" s="75" t="s">
        <v>57</v>
      </c>
      <c r="E9" s="75" t="s">
        <v>58</v>
      </c>
      <c r="F9" s="75" t="s">
        <v>59</v>
      </c>
      <c r="G9" s="76" t="s">
        <v>60</v>
      </c>
    </row>
    <row r="10" spans="1:7" ht="15">
      <c r="A10" s="73" t="s">
        <v>61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8"/>
    </row>
    <row r="11" spans="1:7" ht="15">
      <c r="A11" s="73" t="s">
        <v>62</v>
      </c>
      <c r="B11" s="79">
        <v>9390</v>
      </c>
      <c r="C11" s="79">
        <v>37789</v>
      </c>
      <c r="D11" s="79">
        <v>32713</v>
      </c>
      <c r="E11" s="79">
        <v>34769</v>
      </c>
      <c r="F11" s="79">
        <v>15342</v>
      </c>
      <c r="G11" s="78"/>
    </row>
    <row r="12" spans="1:7" ht="15">
      <c r="A12" s="73" t="s">
        <v>63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1"/>
    </row>
    <row r="13" spans="1:7" ht="15">
      <c r="A13" s="73" t="s">
        <v>64</v>
      </c>
      <c r="B13" s="77">
        <v>0</v>
      </c>
      <c r="C13" s="77"/>
      <c r="D13" s="77"/>
      <c r="E13" s="77"/>
      <c r="F13" s="77"/>
      <c r="G13" s="78"/>
    </row>
    <row r="14" spans="1:7" ht="15">
      <c r="A14" s="73" t="s">
        <v>65</v>
      </c>
      <c r="B14" s="77">
        <v>1.66</v>
      </c>
      <c r="C14" s="77">
        <v>1.37</v>
      </c>
      <c r="D14" s="77">
        <v>1.13</v>
      </c>
      <c r="E14" s="77">
        <v>0.89</v>
      </c>
      <c r="F14" s="77">
        <v>1.1</v>
      </c>
      <c r="G14" s="71"/>
    </row>
    <row r="15" spans="1:7" ht="15">
      <c r="A15" s="73" t="s">
        <v>66</v>
      </c>
      <c r="B15" s="77">
        <v>54.1</v>
      </c>
      <c r="C15" s="77">
        <v>50.59</v>
      </c>
      <c r="D15" s="77">
        <v>53.89</v>
      </c>
      <c r="E15" s="77">
        <v>51.82</v>
      </c>
      <c r="F15" s="77">
        <v>44.81</v>
      </c>
      <c r="G15" s="71"/>
    </row>
    <row r="16" spans="1:7" ht="15">
      <c r="A16" s="73" t="s">
        <v>67</v>
      </c>
      <c r="B16" s="77">
        <v>47.74</v>
      </c>
      <c r="C16" s="77">
        <v>48.15</v>
      </c>
      <c r="D16" s="77">
        <v>47.82</v>
      </c>
      <c r="E16" s="77">
        <v>51.61</v>
      </c>
      <c r="F16" s="77">
        <v>51.3</v>
      </c>
      <c r="G16" s="71"/>
    </row>
    <row r="17" spans="1:7" ht="15">
      <c r="A17" s="73" t="s">
        <v>68</v>
      </c>
      <c r="B17" s="77">
        <v>42.49</v>
      </c>
      <c r="C17" s="77">
        <v>133.06</v>
      </c>
      <c r="D17" s="77">
        <v>115.19</v>
      </c>
      <c r="E17" s="77">
        <v>124.18</v>
      </c>
      <c r="F17" s="77">
        <v>57.25</v>
      </c>
      <c r="G17" s="71"/>
    </row>
    <row r="18" spans="1:7" ht="15">
      <c r="A18" s="73" t="s">
        <v>69</v>
      </c>
      <c r="B18" s="77">
        <v>189.85</v>
      </c>
      <c r="C18" s="77">
        <v>175.93</v>
      </c>
      <c r="D18" s="77">
        <v>174</v>
      </c>
      <c r="E18" s="77">
        <v>172</v>
      </c>
      <c r="F18" s="77">
        <v>167</v>
      </c>
      <c r="G18" s="71"/>
    </row>
    <row r="19" spans="1:7" ht="15">
      <c r="A19" s="73" t="s">
        <v>70</v>
      </c>
      <c r="B19" s="77">
        <v>0</v>
      </c>
      <c r="C19" s="77">
        <v>233</v>
      </c>
      <c r="D19" s="77">
        <v>204</v>
      </c>
      <c r="E19" s="77">
        <v>198</v>
      </c>
      <c r="F19" s="77">
        <v>23</v>
      </c>
      <c r="G19" s="71"/>
    </row>
    <row r="20" spans="1:7" ht="15">
      <c r="A20" s="73" t="s">
        <v>71</v>
      </c>
      <c r="B20" s="77">
        <v>221</v>
      </c>
      <c r="C20" s="77">
        <v>284</v>
      </c>
      <c r="D20" s="77">
        <v>284</v>
      </c>
      <c r="E20" s="77">
        <v>280</v>
      </c>
      <c r="F20" s="77">
        <v>268</v>
      </c>
      <c r="G20" s="78"/>
    </row>
    <row r="21" spans="1:7" ht="15">
      <c r="A21" s="73" t="s">
        <v>72</v>
      </c>
      <c r="B21" s="77">
        <v>455</v>
      </c>
      <c r="C21" s="77">
        <v>627</v>
      </c>
      <c r="D21" s="77">
        <v>617</v>
      </c>
      <c r="E21" s="77">
        <v>606</v>
      </c>
      <c r="F21" s="77">
        <v>555</v>
      </c>
      <c r="G21" s="78"/>
    </row>
    <row r="22" spans="1:7" ht="15">
      <c r="A22" s="73" t="s">
        <v>73</v>
      </c>
      <c r="B22" s="77">
        <v>1</v>
      </c>
      <c r="C22" s="77">
        <v>4</v>
      </c>
      <c r="D22" s="77">
        <v>0</v>
      </c>
      <c r="E22" s="77">
        <v>1</v>
      </c>
      <c r="F22" s="77">
        <v>0</v>
      </c>
      <c r="G22" s="71"/>
    </row>
    <row r="23" spans="1:7" ht="15">
      <c r="A23" s="143" t="s">
        <v>74</v>
      </c>
      <c r="B23" s="143"/>
      <c r="C23" s="143"/>
      <c r="D23" s="143"/>
      <c r="E23" s="143"/>
      <c r="F23" s="143"/>
      <c r="G23" s="143"/>
    </row>
    <row r="24" spans="1:7" ht="15">
      <c r="A24" s="73" t="s">
        <v>75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1"/>
    </row>
    <row r="25" spans="1:7" ht="15">
      <c r="A25" s="73" t="s">
        <v>76</v>
      </c>
      <c r="B25" s="77">
        <v>47</v>
      </c>
      <c r="C25" s="77">
        <v>75</v>
      </c>
      <c r="D25" s="77">
        <v>117</v>
      </c>
      <c r="E25" s="77">
        <v>85</v>
      </c>
      <c r="F25" s="77">
        <v>80</v>
      </c>
      <c r="G25" s="78"/>
    </row>
    <row r="26" spans="1:7" ht="15">
      <c r="A26" s="73" t="s">
        <v>77</v>
      </c>
      <c r="B26" s="77">
        <v>19</v>
      </c>
      <c r="C26" s="77">
        <v>41</v>
      </c>
      <c r="D26" s="77">
        <v>42</v>
      </c>
      <c r="E26" s="77">
        <v>44</v>
      </c>
      <c r="F26" s="77">
        <v>41</v>
      </c>
      <c r="G26" s="78"/>
    </row>
    <row r="27" spans="1:7" ht="15">
      <c r="A27" s="73" t="s">
        <v>78</v>
      </c>
      <c r="B27" s="77">
        <v>28</v>
      </c>
      <c r="C27" s="77">
        <v>34</v>
      </c>
      <c r="D27" s="77">
        <v>75</v>
      </c>
      <c r="E27" s="77">
        <v>41</v>
      </c>
      <c r="F27" s="77">
        <v>39</v>
      </c>
      <c r="G27" s="71"/>
    </row>
    <row r="28" spans="1:7" ht="15">
      <c r="A28" s="73" t="s">
        <v>79</v>
      </c>
      <c r="B28" s="77">
        <v>83.17</v>
      </c>
      <c r="C28" s="77">
        <v>85.02</v>
      </c>
      <c r="D28" s="77">
        <v>77.45</v>
      </c>
      <c r="E28" s="77">
        <v>86.74</v>
      </c>
      <c r="F28" s="77">
        <v>69.31</v>
      </c>
      <c r="G28" s="71"/>
    </row>
    <row r="29" spans="1:7" ht="15">
      <c r="A29" s="73" t="s">
        <v>80</v>
      </c>
      <c r="B29" s="77">
        <v>85.11</v>
      </c>
      <c r="C29" s="77">
        <v>90.67</v>
      </c>
      <c r="D29" s="77">
        <v>94.02</v>
      </c>
      <c r="E29" s="77">
        <v>82.35</v>
      </c>
      <c r="F29" s="77">
        <v>80</v>
      </c>
      <c r="G29" s="71"/>
    </row>
    <row r="30" spans="1:7" ht="15">
      <c r="A30" s="143" t="s">
        <v>81</v>
      </c>
      <c r="B30" s="143"/>
      <c r="C30" s="143"/>
      <c r="D30" s="143"/>
      <c r="E30" s="143"/>
      <c r="F30" s="143"/>
      <c r="G30" s="143"/>
    </row>
    <row r="31" spans="1:7" ht="15">
      <c r="A31" s="73" t="s">
        <v>82</v>
      </c>
      <c r="B31" s="77">
        <v>33.78</v>
      </c>
      <c r="C31" s="77">
        <v>70.99</v>
      </c>
      <c r="D31" s="77">
        <v>62.08</v>
      </c>
      <c r="E31" s="77">
        <v>68.25</v>
      </c>
      <c r="F31" s="77">
        <v>28.57</v>
      </c>
      <c r="G31" s="71"/>
    </row>
    <row r="32" spans="1:7" ht="15">
      <c r="A32" s="73" t="s">
        <v>83</v>
      </c>
      <c r="B32" s="77">
        <v>25.31</v>
      </c>
      <c r="C32" s="77">
        <v>60.5</v>
      </c>
      <c r="D32" s="77">
        <v>55.2</v>
      </c>
      <c r="E32" s="77">
        <v>59.49</v>
      </c>
      <c r="F32" s="77">
        <v>24.23</v>
      </c>
      <c r="G32" s="71"/>
    </row>
    <row r="33" spans="1:7" ht="15">
      <c r="A33" s="73" t="s">
        <v>84</v>
      </c>
      <c r="B33" s="77">
        <v>8.28</v>
      </c>
      <c r="C33" s="77">
        <v>9.83</v>
      </c>
      <c r="D33" s="77">
        <v>6.08</v>
      </c>
      <c r="E33" s="77">
        <v>7.78</v>
      </c>
      <c r="F33" s="77">
        <v>3.46</v>
      </c>
      <c r="G33" s="71"/>
    </row>
    <row r="34" spans="1:7" ht="15">
      <c r="A34" s="73" t="s">
        <v>85</v>
      </c>
      <c r="B34" s="77">
        <v>24.65</v>
      </c>
      <c r="C34" s="77">
        <v>13.98</v>
      </c>
      <c r="D34" s="77">
        <v>9.92</v>
      </c>
      <c r="E34" s="77">
        <v>11.56</v>
      </c>
      <c r="F34" s="77">
        <v>12.51</v>
      </c>
      <c r="G34" s="71"/>
    </row>
    <row r="35" spans="1:7" ht="15">
      <c r="A35" s="73" t="s">
        <v>86</v>
      </c>
      <c r="B35" s="77">
        <v>0.18</v>
      </c>
      <c r="C35" s="77">
        <v>0.66</v>
      </c>
      <c r="D35" s="77">
        <v>0.8</v>
      </c>
      <c r="E35" s="77">
        <v>0.98</v>
      </c>
      <c r="F35" s="77">
        <v>0.88</v>
      </c>
      <c r="G35" s="71"/>
    </row>
    <row r="36" spans="1:7" ht="15">
      <c r="A36" s="73" t="s">
        <v>87</v>
      </c>
      <c r="B36" s="77">
        <v>0.53</v>
      </c>
      <c r="C36" s="77">
        <v>0.93</v>
      </c>
      <c r="D36" s="77">
        <v>1.29</v>
      </c>
      <c r="E36" s="77">
        <v>1.44</v>
      </c>
      <c r="F36" s="77">
        <v>3.08</v>
      </c>
      <c r="G36" s="71"/>
    </row>
    <row r="37" spans="1:7" ht="15">
      <c r="A37" s="73" t="s">
        <v>88</v>
      </c>
      <c r="B37" s="77">
        <v>193.08</v>
      </c>
      <c r="C37" s="77">
        <v>202</v>
      </c>
      <c r="D37" s="77">
        <v>176.44</v>
      </c>
      <c r="E37" s="77">
        <v>195.03</v>
      </c>
      <c r="F37" s="77">
        <v>178.38</v>
      </c>
      <c r="G37" s="71"/>
    </row>
    <row r="38" spans="1:7" ht="15">
      <c r="A38" s="73" t="s">
        <v>89</v>
      </c>
      <c r="B38" s="77">
        <v>100</v>
      </c>
      <c r="C38" s="77">
        <v>100</v>
      </c>
      <c r="D38" s="77">
        <v>99.98</v>
      </c>
      <c r="E38" s="77">
        <v>99.73</v>
      </c>
      <c r="F38" s="77">
        <v>100</v>
      </c>
      <c r="G38" s="71"/>
    </row>
    <row r="39" spans="1:7" ht="15">
      <c r="A39" s="73" t="s">
        <v>90</v>
      </c>
      <c r="B39" s="77">
        <v>100</v>
      </c>
      <c r="C39" s="77">
        <v>79.31</v>
      </c>
      <c r="D39" s="77">
        <v>90.55</v>
      </c>
      <c r="E39" s="77">
        <v>100</v>
      </c>
      <c r="F39" s="77">
        <v>45.71</v>
      </c>
      <c r="G39" s="7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1" customWidth="1"/>
    <col min="2" max="2" width="13.7109375" style="61" customWidth="1"/>
    <col min="3" max="3" width="27.00390625" style="90" customWidth="1"/>
    <col min="4" max="4" width="16.28125" style="61" customWidth="1"/>
    <col min="5" max="6" width="9.140625" style="61" customWidth="1"/>
    <col min="7" max="7" width="10.7109375" style="61" customWidth="1"/>
    <col min="8" max="8" width="11.7109375" style="61" customWidth="1"/>
    <col min="9" max="9" width="15.7109375" style="61" customWidth="1"/>
    <col min="10" max="10" width="15.28125" style="61" customWidth="1"/>
    <col min="11" max="11" width="13.8515625" style="0" customWidth="1"/>
    <col min="12" max="12" width="16.8515625" style="94" customWidth="1"/>
    <col min="13" max="16384" width="9.140625" style="61" customWidth="1"/>
  </cols>
  <sheetData>
    <row r="1" spans="1:11" ht="23.25" customHeight="1">
      <c r="A1" s="149" t="s">
        <v>277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s="85" customFormat="1" ht="48" customHeight="1">
      <c r="A2" s="86" t="s">
        <v>244</v>
      </c>
      <c r="B2" s="86" t="s">
        <v>245</v>
      </c>
      <c r="C2" s="91" t="s">
        <v>246</v>
      </c>
      <c r="D2" s="86"/>
      <c r="E2" s="86" t="s">
        <v>241</v>
      </c>
      <c r="F2" s="86" t="s">
        <v>242</v>
      </c>
      <c r="G2" s="86" t="s">
        <v>243</v>
      </c>
      <c r="H2" s="86" t="s">
        <v>278</v>
      </c>
      <c r="I2" s="86" t="s">
        <v>283</v>
      </c>
      <c r="J2" s="86" t="s">
        <v>272</v>
      </c>
      <c r="K2" s="86" t="s">
        <v>247</v>
      </c>
    </row>
    <row r="3" spans="1:11" s="85" customFormat="1" ht="16.5" customHeight="1">
      <c r="A3" s="86"/>
      <c r="B3" s="86"/>
      <c r="C3" s="91"/>
      <c r="D3" s="86" t="s">
        <v>284</v>
      </c>
      <c r="E3" s="86" t="s">
        <v>279</v>
      </c>
      <c r="F3" s="86" t="s">
        <v>279</v>
      </c>
      <c r="G3" s="86" t="s">
        <v>279</v>
      </c>
      <c r="H3" s="86" t="s">
        <v>280</v>
      </c>
      <c r="I3" s="86" t="s">
        <v>281</v>
      </c>
      <c r="J3" s="86" t="s">
        <v>282</v>
      </c>
      <c r="K3" s="86" t="s">
        <v>282</v>
      </c>
    </row>
    <row r="4" spans="1:11" ht="15" customHeight="1">
      <c r="A4" s="63">
        <v>1</v>
      </c>
      <c r="B4" s="63" t="s">
        <v>184</v>
      </c>
      <c r="C4" s="87" t="s">
        <v>119</v>
      </c>
      <c r="D4" s="64" t="s">
        <v>185</v>
      </c>
      <c r="E4" s="61">
        <v>25</v>
      </c>
      <c r="F4" s="61">
        <v>25</v>
      </c>
      <c r="G4" s="61">
        <v>3</v>
      </c>
      <c r="H4" s="92">
        <f aca="true" t="shared" si="0" ref="H4:H35">(E4+(E4-(2*G4*0.1)*(G4/0.3-1)))/2*(F4+(F4-(2*G4*0.1)*(G4/0.3-1)))/2*G4</f>
        <v>1491.8700000000001</v>
      </c>
      <c r="I4" s="92">
        <f>0.75*(H4/0.15)/10000</f>
        <v>0.745935</v>
      </c>
      <c r="J4" s="62">
        <f>I4*2</f>
        <v>1.49187</v>
      </c>
      <c r="K4" s="62">
        <f>+J4+I4</f>
        <v>2.237805</v>
      </c>
    </row>
    <row r="5" spans="1:11" ht="15" customHeight="1">
      <c r="A5" s="63">
        <v>2</v>
      </c>
      <c r="B5" s="63" t="s">
        <v>184</v>
      </c>
      <c r="C5" s="87" t="s">
        <v>120</v>
      </c>
      <c r="D5" s="64" t="s">
        <v>187</v>
      </c>
      <c r="E5" s="84">
        <v>40</v>
      </c>
      <c r="F5" s="84">
        <v>40</v>
      </c>
      <c r="G5" s="61">
        <v>3</v>
      </c>
      <c r="H5" s="92">
        <f t="shared" si="0"/>
        <v>4173.869999999999</v>
      </c>
      <c r="I5" s="92">
        <f aca="true" t="shared" si="1" ref="I5:I68">0.75*(H5/0.15)/10000</f>
        <v>2.086935</v>
      </c>
      <c r="J5" s="62">
        <f aca="true" t="shared" si="2" ref="J5:J68">I5*2</f>
        <v>4.17387</v>
      </c>
      <c r="K5" s="62">
        <f aca="true" t="shared" si="3" ref="K5:K68">+J5+I5</f>
        <v>6.2608049999999995</v>
      </c>
    </row>
    <row r="6" spans="1:11" ht="15">
      <c r="A6" s="63">
        <v>3</v>
      </c>
      <c r="B6" s="63" t="s">
        <v>184</v>
      </c>
      <c r="C6" s="87" t="s">
        <v>121</v>
      </c>
      <c r="D6" s="64" t="s">
        <v>186</v>
      </c>
      <c r="E6" s="61">
        <v>30</v>
      </c>
      <c r="F6" s="61">
        <v>30</v>
      </c>
      <c r="G6" s="61">
        <v>3</v>
      </c>
      <c r="H6" s="92">
        <f t="shared" si="0"/>
        <v>2235.8700000000003</v>
      </c>
      <c r="I6" s="92">
        <f t="shared" si="1"/>
        <v>1.1179350000000001</v>
      </c>
      <c r="J6" s="62">
        <f t="shared" si="2"/>
        <v>2.2358700000000002</v>
      </c>
      <c r="K6" s="62">
        <f t="shared" si="3"/>
        <v>3.3538050000000004</v>
      </c>
    </row>
    <row r="7" spans="1:11" ht="15">
      <c r="A7" s="63">
        <v>4</v>
      </c>
      <c r="B7" s="63" t="s">
        <v>184</v>
      </c>
      <c r="C7" s="87" t="s">
        <v>121</v>
      </c>
      <c r="D7" s="64" t="s">
        <v>185</v>
      </c>
      <c r="E7" s="61">
        <v>23</v>
      </c>
      <c r="F7" s="61">
        <v>23</v>
      </c>
      <c r="G7" s="61">
        <v>3</v>
      </c>
      <c r="H7" s="92">
        <f t="shared" si="0"/>
        <v>1236.27</v>
      </c>
      <c r="I7" s="92">
        <f t="shared" si="1"/>
        <v>0.618135</v>
      </c>
      <c r="J7" s="62">
        <f t="shared" si="2"/>
        <v>1.23627</v>
      </c>
      <c r="K7" s="62">
        <f t="shared" si="3"/>
        <v>1.8544049999999999</v>
      </c>
    </row>
    <row r="8" spans="1:11" ht="15">
      <c r="A8" s="63">
        <v>5</v>
      </c>
      <c r="B8" s="63" t="s">
        <v>184</v>
      </c>
      <c r="C8" s="87" t="s">
        <v>122</v>
      </c>
      <c r="D8" s="64" t="s">
        <v>187</v>
      </c>
      <c r="E8" s="61">
        <v>40</v>
      </c>
      <c r="F8" s="61">
        <v>40</v>
      </c>
      <c r="G8" s="61">
        <v>3</v>
      </c>
      <c r="H8" s="92">
        <f t="shared" si="0"/>
        <v>4173.869999999999</v>
      </c>
      <c r="I8" s="92">
        <f t="shared" si="1"/>
        <v>2.086935</v>
      </c>
      <c r="J8" s="62">
        <f t="shared" si="2"/>
        <v>4.17387</v>
      </c>
      <c r="K8" s="62">
        <f t="shared" si="3"/>
        <v>6.2608049999999995</v>
      </c>
    </row>
    <row r="9" spans="1:11" ht="15">
      <c r="A9" s="63">
        <v>6</v>
      </c>
      <c r="B9" s="63" t="s">
        <v>184</v>
      </c>
      <c r="C9" s="87" t="s">
        <v>120</v>
      </c>
      <c r="D9" s="64" t="s">
        <v>186</v>
      </c>
      <c r="E9" s="61">
        <v>30</v>
      </c>
      <c r="F9" s="61">
        <v>30</v>
      </c>
      <c r="G9" s="61">
        <v>3</v>
      </c>
      <c r="H9" s="92">
        <f t="shared" si="0"/>
        <v>2235.8700000000003</v>
      </c>
      <c r="I9" s="92">
        <f t="shared" si="1"/>
        <v>1.1179350000000001</v>
      </c>
      <c r="J9" s="62">
        <f t="shared" si="2"/>
        <v>2.2358700000000002</v>
      </c>
      <c r="K9" s="62">
        <f t="shared" si="3"/>
        <v>3.3538050000000004</v>
      </c>
    </row>
    <row r="10" spans="1:11" ht="15">
      <c r="A10" s="63">
        <v>7</v>
      </c>
      <c r="B10" s="63" t="s">
        <v>184</v>
      </c>
      <c r="C10" s="87" t="s">
        <v>123</v>
      </c>
      <c r="D10" s="64" t="s">
        <v>185</v>
      </c>
      <c r="E10" s="61">
        <v>23</v>
      </c>
      <c r="F10" s="61">
        <v>23</v>
      </c>
      <c r="G10" s="61">
        <v>3</v>
      </c>
      <c r="H10" s="92">
        <f t="shared" si="0"/>
        <v>1236.27</v>
      </c>
      <c r="I10" s="92">
        <f t="shared" si="1"/>
        <v>0.618135</v>
      </c>
      <c r="J10" s="62">
        <f t="shared" si="2"/>
        <v>1.23627</v>
      </c>
      <c r="K10" s="62">
        <f t="shared" si="3"/>
        <v>1.8544049999999999</v>
      </c>
    </row>
    <row r="11" spans="1:11" ht="15">
      <c r="A11" s="63">
        <v>8</v>
      </c>
      <c r="B11" s="63" t="s">
        <v>184</v>
      </c>
      <c r="C11" s="87" t="s">
        <v>124</v>
      </c>
      <c r="D11" s="64" t="s">
        <v>186</v>
      </c>
      <c r="E11" s="61">
        <v>30</v>
      </c>
      <c r="F11" s="61">
        <v>30</v>
      </c>
      <c r="G11" s="61">
        <v>3</v>
      </c>
      <c r="H11" s="92">
        <f t="shared" si="0"/>
        <v>2235.8700000000003</v>
      </c>
      <c r="I11" s="92">
        <f t="shared" si="1"/>
        <v>1.1179350000000001</v>
      </c>
      <c r="J11" s="62">
        <f t="shared" si="2"/>
        <v>2.2358700000000002</v>
      </c>
      <c r="K11" s="62">
        <f t="shared" si="3"/>
        <v>3.3538050000000004</v>
      </c>
    </row>
    <row r="12" spans="1:11" ht="15">
      <c r="A12" s="63">
        <v>9</v>
      </c>
      <c r="B12" s="63" t="s">
        <v>184</v>
      </c>
      <c r="C12" s="87" t="s">
        <v>125</v>
      </c>
      <c r="D12" s="64" t="s">
        <v>186</v>
      </c>
      <c r="E12" s="61">
        <v>30</v>
      </c>
      <c r="F12" s="61">
        <v>30</v>
      </c>
      <c r="G12" s="61">
        <v>3</v>
      </c>
      <c r="H12" s="92">
        <f t="shared" si="0"/>
        <v>2235.8700000000003</v>
      </c>
      <c r="I12" s="92">
        <f t="shared" si="1"/>
        <v>1.1179350000000001</v>
      </c>
      <c r="J12" s="62">
        <f t="shared" si="2"/>
        <v>2.2358700000000002</v>
      </c>
      <c r="K12" s="62">
        <f t="shared" si="3"/>
        <v>3.3538050000000004</v>
      </c>
    </row>
    <row r="13" spans="1:11" ht="15">
      <c r="A13" s="63">
        <v>10</v>
      </c>
      <c r="B13" s="63" t="s">
        <v>184</v>
      </c>
      <c r="C13" s="87" t="s">
        <v>126</v>
      </c>
      <c r="D13" s="64" t="s">
        <v>186</v>
      </c>
      <c r="E13" s="61">
        <v>30</v>
      </c>
      <c r="F13" s="61">
        <v>30</v>
      </c>
      <c r="G13" s="61">
        <v>3</v>
      </c>
      <c r="H13" s="92">
        <f t="shared" si="0"/>
        <v>2235.8700000000003</v>
      </c>
      <c r="I13" s="92">
        <f t="shared" si="1"/>
        <v>1.1179350000000001</v>
      </c>
      <c r="J13" s="62">
        <f t="shared" si="2"/>
        <v>2.2358700000000002</v>
      </c>
      <c r="K13" s="62">
        <f t="shared" si="3"/>
        <v>3.3538050000000004</v>
      </c>
    </row>
    <row r="14" spans="1:11" ht="15">
      <c r="A14" s="63">
        <v>11</v>
      </c>
      <c r="B14" s="63" t="s">
        <v>184</v>
      </c>
      <c r="C14" s="87" t="s">
        <v>127</v>
      </c>
      <c r="D14" s="64" t="s">
        <v>187</v>
      </c>
      <c r="E14" s="61">
        <v>40</v>
      </c>
      <c r="F14" s="61">
        <v>40</v>
      </c>
      <c r="G14" s="61">
        <v>3</v>
      </c>
      <c r="H14" s="92">
        <f t="shared" si="0"/>
        <v>4173.869999999999</v>
      </c>
      <c r="I14" s="92">
        <f t="shared" si="1"/>
        <v>2.086935</v>
      </c>
      <c r="J14" s="62">
        <f t="shared" si="2"/>
        <v>4.17387</v>
      </c>
      <c r="K14" s="62">
        <f t="shared" si="3"/>
        <v>6.2608049999999995</v>
      </c>
    </row>
    <row r="15" spans="1:11" ht="15">
      <c r="A15" s="63">
        <v>12</v>
      </c>
      <c r="B15" s="63" t="s">
        <v>184</v>
      </c>
      <c r="C15" s="87" t="s">
        <v>128</v>
      </c>
      <c r="D15" s="64" t="s">
        <v>187</v>
      </c>
      <c r="E15" s="61">
        <v>40</v>
      </c>
      <c r="F15" s="61">
        <v>40</v>
      </c>
      <c r="G15" s="61">
        <v>3</v>
      </c>
      <c r="H15" s="92">
        <f t="shared" si="0"/>
        <v>4173.869999999999</v>
      </c>
      <c r="I15" s="92">
        <f t="shared" si="1"/>
        <v>2.086935</v>
      </c>
      <c r="J15" s="62">
        <f t="shared" si="2"/>
        <v>4.17387</v>
      </c>
      <c r="K15" s="62">
        <f t="shared" si="3"/>
        <v>6.2608049999999995</v>
      </c>
    </row>
    <row r="16" spans="1:11" ht="15">
      <c r="A16" s="63">
        <v>13</v>
      </c>
      <c r="B16" s="63" t="s">
        <v>184</v>
      </c>
      <c r="C16" s="87" t="s">
        <v>129</v>
      </c>
      <c r="D16" s="65" t="s">
        <v>186</v>
      </c>
      <c r="E16" s="61">
        <v>30</v>
      </c>
      <c r="F16" s="61">
        <v>30</v>
      </c>
      <c r="G16" s="61">
        <v>3</v>
      </c>
      <c r="H16" s="92">
        <f t="shared" si="0"/>
        <v>2235.8700000000003</v>
      </c>
      <c r="I16" s="92">
        <f t="shared" si="1"/>
        <v>1.1179350000000001</v>
      </c>
      <c r="J16" s="62">
        <f t="shared" si="2"/>
        <v>2.2358700000000002</v>
      </c>
      <c r="K16" s="62">
        <f t="shared" si="3"/>
        <v>3.3538050000000004</v>
      </c>
    </row>
    <row r="17" spans="1:11" ht="15">
      <c r="A17" s="63">
        <v>14</v>
      </c>
      <c r="B17" s="63" t="s">
        <v>184</v>
      </c>
      <c r="C17" s="87" t="s">
        <v>130</v>
      </c>
      <c r="D17" s="65" t="s">
        <v>185</v>
      </c>
      <c r="E17" s="61">
        <v>23</v>
      </c>
      <c r="F17" s="61">
        <v>23</v>
      </c>
      <c r="G17" s="61">
        <v>3</v>
      </c>
      <c r="H17" s="92">
        <f t="shared" si="0"/>
        <v>1236.27</v>
      </c>
      <c r="I17" s="92">
        <f t="shared" si="1"/>
        <v>0.618135</v>
      </c>
      <c r="J17" s="62">
        <f t="shared" si="2"/>
        <v>1.23627</v>
      </c>
      <c r="K17" s="62">
        <f t="shared" si="3"/>
        <v>1.8544049999999999</v>
      </c>
    </row>
    <row r="18" spans="1:11" ht="15">
      <c r="A18" s="63">
        <v>15</v>
      </c>
      <c r="B18" s="63" t="s">
        <v>184</v>
      </c>
      <c r="C18" s="87" t="s">
        <v>131</v>
      </c>
      <c r="D18" s="65" t="s">
        <v>186</v>
      </c>
      <c r="E18" s="61">
        <v>30</v>
      </c>
      <c r="F18" s="61">
        <v>30</v>
      </c>
      <c r="G18" s="61">
        <v>3</v>
      </c>
      <c r="H18" s="92">
        <f t="shared" si="0"/>
        <v>2235.8700000000003</v>
      </c>
      <c r="I18" s="92">
        <f t="shared" si="1"/>
        <v>1.1179350000000001</v>
      </c>
      <c r="J18" s="62">
        <f t="shared" si="2"/>
        <v>2.2358700000000002</v>
      </c>
      <c r="K18" s="62">
        <f t="shared" si="3"/>
        <v>3.3538050000000004</v>
      </c>
    </row>
    <row r="19" spans="1:11" ht="15">
      <c r="A19" s="63">
        <v>16</v>
      </c>
      <c r="B19" s="63" t="s">
        <v>184</v>
      </c>
      <c r="C19" s="87" t="s">
        <v>132</v>
      </c>
      <c r="D19" s="65" t="s">
        <v>185</v>
      </c>
      <c r="E19" s="61">
        <v>23</v>
      </c>
      <c r="F19" s="61">
        <v>23</v>
      </c>
      <c r="G19" s="61">
        <v>3</v>
      </c>
      <c r="H19" s="92">
        <f t="shared" si="0"/>
        <v>1236.27</v>
      </c>
      <c r="I19" s="92">
        <f t="shared" si="1"/>
        <v>0.618135</v>
      </c>
      <c r="J19" s="62">
        <f t="shared" si="2"/>
        <v>1.23627</v>
      </c>
      <c r="K19" s="62">
        <f t="shared" si="3"/>
        <v>1.8544049999999999</v>
      </c>
    </row>
    <row r="20" spans="1:11" ht="15">
      <c r="A20" s="63">
        <v>17</v>
      </c>
      <c r="B20" s="63" t="s">
        <v>184</v>
      </c>
      <c r="C20" s="87" t="s">
        <v>133</v>
      </c>
      <c r="D20" s="65" t="s">
        <v>186</v>
      </c>
      <c r="E20" s="61">
        <v>30</v>
      </c>
      <c r="F20" s="61">
        <v>30</v>
      </c>
      <c r="G20" s="61">
        <v>3</v>
      </c>
      <c r="H20" s="92">
        <f t="shared" si="0"/>
        <v>2235.8700000000003</v>
      </c>
      <c r="I20" s="92">
        <f t="shared" si="1"/>
        <v>1.1179350000000001</v>
      </c>
      <c r="J20" s="62">
        <f t="shared" si="2"/>
        <v>2.2358700000000002</v>
      </c>
      <c r="K20" s="62">
        <f t="shared" si="3"/>
        <v>3.3538050000000004</v>
      </c>
    </row>
    <row r="21" spans="1:11" ht="15">
      <c r="A21" s="63">
        <v>18</v>
      </c>
      <c r="B21" s="63" t="s">
        <v>184</v>
      </c>
      <c r="C21" s="87" t="s">
        <v>134</v>
      </c>
      <c r="D21" s="65" t="s">
        <v>186</v>
      </c>
      <c r="E21" s="61">
        <v>30</v>
      </c>
      <c r="F21" s="61">
        <v>30</v>
      </c>
      <c r="G21" s="61">
        <v>3</v>
      </c>
      <c r="H21" s="92">
        <f t="shared" si="0"/>
        <v>2235.8700000000003</v>
      </c>
      <c r="I21" s="92">
        <f t="shared" si="1"/>
        <v>1.1179350000000001</v>
      </c>
      <c r="J21" s="62">
        <f t="shared" si="2"/>
        <v>2.2358700000000002</v>
      </c>
      <c r="K21" s="62">
        <f t="shared" si="3"/>
        <v>3.3538050000000004</v>
      </c>
    </row>
    <row r="22" spans="1:11" ht="15">
      <c r="A22" s="63">
        <v>19</v>
      </c>
      <c r="B22" s="63" t="s">
        <v>184</v>
      </c>
      <c r="C22" s="87" t="s">
        <v>135</v>
      </c>
      <c r="D22" s="65" t="s">
        <v>185</v>
      </c>
      <c r="E22" s="61">
        <v>23</v>
      </c>
      <c r="F22" s="61">
        <v>23</v>
      </c>
      <c r="G22" s="61">
        <v>3</v>
      </c>
      <c r="H22" s="92">
        <f t="shared" si="0"/>
        <v>1236.27</v>
      </c>
      <c r="I22" s="92">
        <f t="shared" si="1"/>
        <v>0.618135</v>
      </c>
      <c r="J22" s="62">
        <f t="shared" si="2"/>
        <v>1.23627</v>
      </c>
      <c r="K22" s="62">
        <f t="shared" si="3"/>
        <v>1.8544049999999999</v>
      </c>
    </row>
    <row r="23" spans="1:11" ht="15">
      <c r="A23" s="63">
        <v>20</v>
      </c>
      <c r="B23" s="63" t="s">
        <v>184</v>
      </c>
      <c r="C23" s="87" t="s">
        <v>136</v>
      </c>
      <c r="D23" s="65" t="s">
        <v>186</v>
      </c>
      <c r="E23" s="61">
        <v>30</v>
      </c>
      <c r="F23" s="61">
        <v>30</v>
      </c>
      <c r="G23" s="61">
        <v>3</v>
      </c>
      <c r="H23" s="92">
        <f t="shared" si="0"/>
        <v>2235.8700000000003</v>
      </c>
      <c r="I23" s="92">
        <f t="shared" si="1"/>
        <v>1.1179350000000001</v>
      </c>
      <c r="J23" s="62">
        <f t="shared" si="2"/>
        <v>2.2358700000000002</v>
      </c>
      <c r="K23" s="62">
        <f t="shared" si="3"/>
        <v>3.3538050000000004</v>
      </c>
    </row>
    <row r="24" spans="1:11" ht="15.75">
      <c r="A24" s="63">
        <v>21</v>
      </c>
      <c r="B24" s="63" t="s">
        <v>184</v>
      </c>
      <c r="C24" s="66" t="s">
        <v>137</v>
      </c>
      <c r="D24" s="65" t="s">
        <v>186</v>
      </c>
      <c r="E24" s="61">
        <v>30</v>
      </c>
      <c r="F24" s="61">
        <v>30</v>
      </c>
      <c r="G24" s="61">
        <v>3</v>
      </c>
      <c r="H24" s="92">
        <f t="shared" si="0"/>
        <v>2235.8700000000003</v>
      </c>
      <c r="I24" s="92">
        <f t="shared" si="1"/>
        <v>1.1179350000000001</v>
      </c>
      <c r="J24" s="62">
        <f t="shared" si="2"/>
        <v>2.2358700000000002</v>
      </c>
      <c r="K24" s="62">
        <f t="shared" si="3"/>
        <v>3.3538050000000004</v>
      </c>
    </row>
    <row r="25" spans="1:11" ht="15.75">
      <c r="A25" s="63">
        <v>22</v>
      </c>
      <c r="B25" s="63" t="s">
        <v>184</v>
      </c>
      <c r="C25" s="66" t="s">
        <v>138</v>
      </c>
      <c r="D25" s="66" t="s">
        <v>186</v>
      </c>
      <c r="E25" s="61">
        <v>30</v>
      </c>
      <c r="F25" s="61">
        <v>30</v>
      </c>
      <c r="G25" s="61">
        <v>3</v>
      </c>
      <c r="H25" s="92">
        <f t="shared" si="0"/>
        <v>2235.8700000000003</v>
      </c>
      <c r="I25" s="92">
        <f t="shared" si="1"/>
        <v>1.1179350000000001</v>
      </c>
      <c r="J25" s="62">
        <f t="shared" si="2"/>
        <v>2.2358700000000002</v>
      </c>
      <c r="K25" s="62">
        <f t="shared" si="3"/>
        <v>3.3538050000000004</v>
      </c>
    </row>
    <row r="26" spans="1:11" ht="15.75">
      <c r="A26" s="63">
        <v>23</v>
      </c>
      <c r="B26" s="63" t="s">
        <v>184</v>
      </c>
      <c r="C26" s="66" t="s">
        <v>139</v>
      </c>
      <c r="D26" s="66" t="s">
        <v>186</v>
      </c>
      <c r="E26" s="61">
        <v>30</v>
      </c>
      <c r="F26" s="61">
        <v>30</v>
      </c>
      <c r="G26" s="61">
        <v>3</v>
      </c>
      <c r="H26" s="92">
        <f t="shared" si="0"/>
        <v>2235.8700000000003</v>
      </c>
      <c r="I26" s="92">
        <f t="shared" si="1"/>
        <v>1.1179350000000001</v>
      </c>
      <c r="J26" s="62">
        <f t="shared" si="2"/>
        <v>2.2358700000000002</v>
      </c>
      <c r="K26" s="62">
        <f t="shared" si="3"/>
        <v>3.3538050000000004</v>
      </c>
    </row>
    <row r="27" spans="1:11" ht="15">
      <c r="A27" s="63">
        <v>24</v>
      </c>
      <c r="B27" s="63" t="s">
        <v>184</v>
      </c>
      <c r="C27" s="87" t="s">
        <v>140</v>
      </c>
      <c r="D27" s="65" t="s">
        <v>186</v>
      </c>
      <c r="E27" s="61">
        <v>30</v>
      </c>
      <c r="F27" s="61">
        <v>30</v>
      </c>
      <c r="G27" s="61">
        <v>3</v>
      </c>
      <c r="H27" s="92">
        <f t="shared" si="0"/>
        <v>2235.8700000000003</v>
      </c>
      <c r="I27" s="92">
        <f t="shared" si="1"/>
        <v>1.1179350000000001</v>
      </c>
      <c r="J27" s="62">
        <f t="shared" si="2"/>
        <v>2.2358700000000002</v>
      </c>
      <c r="K27" s="62">
        <f t="shared" si="3"/>
        <v>3.3538050000000004</v>
      </c>
    </row>
    <row r="28" spans="1:11" ht="15">
      <c r="A28" s="63">
        <v>25</v>
      </c>
      <c r="B28" s="63" t="s">
        <v>184</v>
      </c>
      <c r="C28" s="87" t="s">
        <v>141</v>
      </c>
      <c r="D28" s="65" t="s">
        <v>186</v>
      </c>
      <c r="E28" s="61">
        <v>30</v>
      </c>
      <c r="F28" s="61">
        <v>30</v>
      </c>
      <c r="G28" s="61">
        <v>3</v>
      </c>
      <c r="H28" s="92">
        <f t="shared" si="0"/>
        <v>2235.8700000000003</v>
      </c>
      <c r="I28" s="92">
        <f t="shared" si="1"/>
        <v>1.1179350000000001</v>
      </c>
      <c r="J28" s="62">
        <f t="shared" si="2"/>
        <v>2.2358700000000002</v>
      </c>
      <c r="K28" s="62">
        <f t="shared" si="3"/>
        <v>3.3538050000000004</v>
      </c>
    </row>
    <row r="29" spans="1:11" ht="15">
      <c r="A29" s="63">
        <v>26</v>
      </c>
      <c r="B29" s="63" t="s">
        <v>184</v>
      </c>
      <c r="C29" s="87" t="s">
        <v>142</v>
      </c>
      <c r="D29" s="65" t="s">
        <v>186</v>
      </c>
      <c r="E29" s="61">
        <v>30</v>
      </c>
      <c r="F29" s="61">
        <v>30</v>
      </c>
      <c r="G29" s="61">
        <v>3</v>
      </c>
      <c r="H29" s="92">
        <f t="shared" si="0"/>
        <v>2235.8700000000003</v>
      </c>
      <c r="I29" s="92">
        <f t="shared" si="1"/>
        <v>1.1179350000000001</v>
      </c>
      <c r="J29" s="62">
        <f t="shared" si="2"/>
        <v>2.2358700000000002</v>
      </c>
      <c r="K29" s="62">
        <f t="shared" si="3"/>
        <v>3.3538050000000004</v>
      </c>
    </row>
    <row r="30" spans="1:11" ht="15">
      <c r="A30" s="63">
        <v>27</v>
      </c>
      <c r="B30" s="63" t="s">
        <v>184</v>
      </c>
      <c r="C30" s="87" t="s">
        <v>143</v>
      </c>
      <c r="D30" s="65" t="s">
        <v>187</v>
      </c>
      <c r="E30" s="61">
        <v>40</v>
      </c>
      <c r="F30" s="61">
        <v>40</v>
      </c>
      <c r="G30" s="61">
        <v>3</v>
      </c>
      <c r="H30" s="92">
        <f t="shared" si="0"/>
        <v>4173.869999999999</v>
      </c>
      <c r="I30" s="92">
        <f t="shared" si="1"/>
        <v>2.086935</v>
      </c>
      <c r="J30" s="62">
        <f t="shared" si="2"/>
        <v>4.17387</v>
      </c>
      <c r="K30" s="62">
        <f t="shared" si="3"/>
        <v>6.2608049999999995</v>
      </c>
    </row>
    <row r="31" spans="1:11" ht="15">
      <c r="A31" s="63">
        <v>28</v>
      </c>
      <c r="B31" s="63" t="s">
        <v>184</v>
      </c>
      <c r="C31" s="87" t="s">
        <v>144</v>
      </c>
      <c r="D31" s="65" t="s">
        <v>187</v>
      </c>
      <c r="E31" s="61">
        <v>40</v>
      </c>
      <c r="F31" s="61">
        <v>40</v>
      </c>
      <c r="G31" s="61">
        <v>3</v>
      </c>
      <c r="H31" s="92">
        <f t="shared" si="0"/>
        <v>4173.869999999999</v>
      </c>
      <c r="I31" s="92">
        <f t="shared" si="1"/>
        <v>2.086935</v>
      </c>
      <c r="J31" s="62">
        <f t="shared" si="2"/>
        <v>4.17387</v>
      </c>
      <c r="K31" s="62">
        <f t="shared" si="3"/>
        <v>6.2608049999999995</v>
      </c>
    </row>
    <row r="32" spans="1:11" ht="15">
      <c r="A32" s="63">
        <v>29</v>
      </c>
      <c r="B32" s="63" t="s">
        <v>184</v>
      </c>
      <c r="C32" s="87" t="s">
        <v>145</v>
      </c>
      <c r="D32" s="65" t="s">
        <v>186</v>
      </c>
      <c r="E32" s="61">
        <v>30</v>
      </c>
      <c r="F32" s="61">
        <v>30</v>
      </c>
      <c r="G32" s="61">
        <v>3</v>
      </c>
      <c r="H32" s="92">
        <f t="shared" si="0"/>
        <v>2235.8700000000003</v>
      </c>
      <c r="I32" s="92">
        <f t="shared" si="1"/>
        <v>1.1179350000000001</v>
      </c>
      <c r="J32" s="62">
        <f t="shared" si="2"/>
        <v>2.2358700000000002</v>
      </c>
      <c r="K32" s="62">
        <f t="shared" si="3"/>
        <v>3.3538050000000004</v>
      </c>
    </row>
    <row r="33" spans="1:11" ht="15">
      <c r="A33" s="63">
        <v>30</v>
      </c>
      <c r="B33" s="63" t="s">
        <v>184</v>
      </c>
      <c r="C33" s="87" t="s">
        <v>145</v>
      </c>
      <c r="D33" s="65" t="s">
        <v>187</v>
      </c>
      <c r="E33" s="61">
        <v>40</v>
      </c>
      <c r="F33" s="61">
        <v>40</v>
      </c>
      <c r="G33" s="61">
        <v>3</v>
      </c>
      <c r="H33" s="92">
        <f t="shared" si="0"/>
        <v>4173.869999999999</v>
      </c>
      <c r="I33" s="92">
        <f t="shared" si="1"/>
        <v>2.086935</v>
      </c>
      <c r="J33" s="62">
        <f t="shared" si="2"/>
        <v>4.17387</v>
      </c>
      <c r="K33" s="62">
        <f t="shared" si="3"/>
        <v>6.2608049999999995</v>
      </c>
    </row>
    <row r="34" spans="1:11" ht="15">
      <c r="A34" s="63">
        <v>31</v>
      </c>
      <c r="B34" s="63" t="s">
        <v>184</v>
      </c>
      <c r="C34" s="87" t="s">
        <v>146</v>
      </c>
      <c r="D34" s="65" t="s">
        <v>185</v>
      </c>
      <c r="E34" s="61">
        <v>23</v>
      </c>
      <c r="F34" s="61">
        <v>23</v>
      </c>
      <c r="G34" s="61">
        <v>3</v>
      </c>
      <c r="H34" s="92">
        <f t="shared" si="0"/>
        <v>1236.27</v>
      </c>
      <c r="I34" s="92">
        <f t="shared" si="1"/>
        <v>0.618135</v>
      </c>
      <c r="J34" s="62">
        <f t="shared" si="2"/>
        <v>1.23627</v>
      </c>
      <c r="K34" s="62">
        <f t="shared" si="3"/>
        <v>1.8544049999999999</v>
      </c>
    </row>
    <row r="35" spans="1:11" ht="15">
      <c r="A35" s="63">
        <v>32</v>
      </c>
      <c r="B35" s="63" t="s">
        <v>184</v>
      </c>
      <c r="C35" s="87" t="s">
        <v>147</v>
      </c>
      <c r="D35" s="65" t="s">
        <v>185</v>
      </c>
      <c r="E35" s="61">
        <v>23</v>
      </c>
      <c r="F35" s="61">
        <v>23</v>
      </c>
      <c r="G35" s="61">
        <v>3</v>
      </c>
      <c r="H35" s="92">
        <f t="shared" si="0"/>
        <v>1236.27</v>
      </c>
      <c r="I35" s="92">
        <f t="shared" si="1"/>
        <v>0.618135</v>
      </c>
      <c r="J35" s="62">
        <f t="shared" si="2"/>
        <v>1.23627</v>
      </c>
      <c r="K35" s="62">
        <f t="shared" si="3"/>
        <v>1.8544049999999999</v>
      </c>
    </row>
    <row r="36" spans="1:11" ht="15">
      <c r="A36" s="63">
        <v>33</v>
      </c>
      <c r="B36" s="63" t="s">
        <v>184</v>
      </c>
      <c r="C36" s="87" t="s">
        <v>148</v>
      </c>
      <c r="D36" s="64" t="s">
        <v>185</v>
      </c>
      <c r="E36" s="61">
        <v>23</v>
      </c>
      <c r="F36" s="61">
        <v>23</v>
      </c>
      <c r="G36" s="61">
        <v>3</v>
      </c>
      <c r="H36" s="92">
        <f aca="true" t="shared" si="4" ref="H36:H67">(E36+(E36-(2*G36*0.1)*(G36/0.3-1)))/2*(F36+(F36-(2*G36*0.1)*(G36/0.3-1)))/2*G36</f>
        <v>1236.27</v>
      </c>
      <c r="I36" s="92">
        <f t="shared" si="1"/>
        <v>0.618135</v>
      </c>
      <c r="J36" s="62">
        <f t="shared" si="2"/>
        <v>1.23627</v>
      </c>
      <c r="K36" s="62">
        <f t="shared" si="3"/>
        <v>1.8544049999999999</v>
      </c>
    </row>
    <row r="37" spans="1:11" ht="15">
      <c r="A37" s="63">
        <v>34</v>
      </c>
      <c r="B37" s="63" t="s">
        <v>184</v>
      </c>
      <c r="C37" s="87" t="s">
        <v>148</v>
      </c>
      <c r="D37" s="64" t="s">
        <v>185</v>
      </c>
      <c r="E37" s="61">
        <v>23</v>
      </c>
      <c r="F37" s="61">
        <v>23</v>
      </c>
      <c r="G37" s="61">
        <v>3</v>
      </c>
      <c r="H37" s="92">
        <f t="shared" si="4"/>
        <v>1236.27</v>
      </c>
      <c r="I37" s="92">
        <f t="shared" si="1"/>
        <v>0.618135</v>
      </c>
      <c r="J37" s="62">
        <f t="shared" si="2"/>
        <v>1.23627</v>
      </c>
      <c r="K37" s="62">
        <f t="shared" si="3"/>
        <v>1.8544049999999999</v>
      </c>
    </row>
    <row r="38" spans="1:11" ht="15">
      <c r="A38" s="63">
        <v>35</v>
      </c>
      <c r="B38" s="63" t="s">
        <v>184</v>
      </c>
      <c r="C38" s="87" t="s">
        <v>149</v>
      </c>
      <c r="D38" s="64" t="s">
        <v>185</v>
      </c>
      <c r="E38" s="61">
        <v>23</v>
      </c>
      <c r="F38" s="61">
        <v>23</v>
      </c>
      <c r="G38" s="61">
        <v>3</v>
      </c>
      <c r="H38" s="92">
        <f t="shared" si="4"/>
        <v>1236.27</v>
      </c>
      <c r="I38" s="92">
        <f t="shared" si="1"/>
        <v>0.618135</v>
      </c>
      <c r="J38" s="62">
        <f t="shared" si="2"/>
        <v>1.23627</v>
      </c>
      <c r="K38" s="62">
        <f t="shared" si="3"/>
        <v>1.8544049999999999</v>
      </c>
    </row>
    <row r="39" spans="1:11" ht="15">
      <c r="A39" s="63">
        <v>36</v>
      </c>
      <c r="B39" s="63" t="s">
        <v>184</v>
      </c>
      <c r="C39" s="87" t="s">
        <v>149</v>
      </c>
      <c r="D39" s="64" t="s">
        <v>187</v>
      </c>
      <c r="E39" s="61">
        <v>40</v>
      </c>
      <c r="F39" s="61">
        <v>40</v>
      </c>
      <c r="G39" s="61">
        <v>3</v>
      </c>
      <c r="H39" s="92">
        <f t="shared" si="4"/>
        <v>4173.869999999999</v>
      </c>
      <c r="I39" s="92">
        <f t="shared" si="1"/>
        <v>2.086935</v>
      </c>
      <c r="J39" s="62">
        <f t="shared" si="2"/>
        <v>4.17387</v>
      </c>
      <c r="K39" s="62">
        <f t="shared" si="3"/>
        <v>6.2608049999999995</v>
      </c>
    </row>
    <row r="40" spans="1:11" ht="15">
      <c r="A40" s="63">
        <v>37</v>
      </c>
      <c r="B40" s="63" t="s">
        <v>184</v>
      </c>
      <c r="C40" s="87" t="s">
        <v>150</v>
      </c>
      <c r="D40" s="64" t="s">
        <v>186</v>
      </c>
      <c r="E40" s="61">
        <v>30</v>
      </c>
      <c r="F40" s="61">
        <v>30</v>
      </c>
      <c r="G40" s="61">
        <v>3</v>
      </c>
      <c r="H40" s="92">
        <f t="shared" si="4"/>
        <v>2235.8700000000003</v>
      </c>
      <c r="I40" s="92">
        <f t="shared" si="1"/>
        <v>1.1179350000000001</v>
      </c>
      <c r="J40" s="62">
        <f t="shared" si="2"/>
        <v>2.2358700000000002</v>
      </c>
      <c r="K40" s="62">
        <f t="shared" si="3"/>
        <v>3.3538050000000004</v>
      </c>
    </row>
    <row r="41" spans="1:11" ht="15">
      <c r="A41" s="63">
        <v>38</v>
      </c>
      <c r="B41" s="63" t="s">
        <v>184</v>
      </c>
      <c r="C41" s="87" t="s">
        <v>151</v>
      </c>
      <c r="D41" s="64" t="s">
        <v>186</v>
      </c>
      <c r="E41" s="61">
        <v>30</v>
      </c>
      <c r="F41" s="61">
        <v>30</v>
      </c>
      <c r="G41" s="61">
        <v>3</v>
      </c>
      <c r="H41" s="92">
        <f t="shared" si="4"/>
        <v>2235.8700000000003</v>
      </c>
      <c r="I41" s="92">
        <f t="shared" si="1"/>
        <v>1.1179350000000001</v>
      </c>
      <c r="J41" s="62">
        <f t="shared" si="2"/>
        <v>2.2358700000000002</v>
      </c>
      <c r="K41" s="62">
        <f t="shared" si="3"/>
        <v>3.3538050000000004</v>
      </c>
    </row>
    <row r="42" spans="1:11" ht="15">
      <c r="A42" s="63">
        <v>39</v>
      </c>
      <c r="B42" s="63" t="s">
        <v>184</v>
      </c>
      <c r="C42" s="87" t="s">
        <v>152</v>
      </c>
      <c r="D42" s="64" t="s">
        <v>187</v>
      </c>
      <c r="E42" s="61">
        <v>40</v>
      </c>
      <c r="F42" s="61">
        <v>40</v>
      </c>
      <c r="G42" s="61">
        <v>3</v>
      </c>
      <c r="H42" s="92">
        <f t="shared" si="4"/>
        <v>4173.869999999999</v>
      </c>
      <c r="I42" s="92">
        <f t="shared" si="1"/>
        <v>2.086935</v>
      </c>
      <c r="J42" s="62">
        <f t="shared" si="2"/>
        <v>4.17387</v>
      </c>
      <c r="K42" s="62">
        <f t="shared" si="3"/>
        <v>6.2608049999999995</v>
      </c>
    </row>
    <row r="43" spans="1:11" ht="15">
      <c r="A43" s="63">
        <v>40</v>
      </c>
      <c r="B43" s="63" t="s">
        <v>184</v>
      </c>
      <c r="C43" s="87" t="s">
        <v>153</v>
      </c>
      <c r="D43" s="64" t="s">
        <v>186</v>
      </c>
      <c r="E43" s="61">
        <v>30</v>
      </c>
      <c r="F43" s="61">
        <v>30</v>
      </c>
      <c r="G43" s="61">
        <v>3</v>
      </c>
      <c r="H43" s="92">
        <f t="shared" si="4"/>
        <v>2235.8700000000003</v>
      </c>
      <c r="I43" s="92">
        <f t="shared" si="1"/>
        <v>1.1179350000000001</v>
      </c>
      <c r="J43" s="62">
        <f t="shared" si="2"/>
        <v>2.2358700000000002</v>
      </c>
      <c r="K43" s="62">
        <f t="shared" si="3"/>
        <v>3.3538050000000004</v>
      </c>
    </row>
    <row r="44" spans="1:11" ht="15">
      <c r="A44" s="63">
        <v>41</v>
      </c>
      <c r="B44" s="63" t="s">
        <v>184</v>
      </c>
      <c r="C44" s="87" t="s">
        <v>154</v>
      </c>
      <c r="D44" s="64" t="s">
        <v>186</v>
      </c>
      <c r="E44" s="61">
        <v>30</v>
      </c>
      <c r="F44" s="61">
        <v>30</v>
      </c>
      <c r="G44" s="61">
        <v>3</v>
      </c>
      <c r="H44" s="92">
        <f t="shared" si="4"/>
        <v>2235.8700000000003</v>
      </c>
      <c r="I44" s="92">
        <f t="shared" si="1"/>
        <v>1.1179350000000001</v>
      </c>
      <c r="J44" s="62">
        <f t="shared" si="2"/>
        <v>2.2358700000000002</v>
      </c>
      <c r="K44" s="62">
        <f t="shared" si="3"/>
        <v>3.3538050000000004</v>
      </c>
    </row>
    <row r="45" spans="1:11" ht="15">
      <c r="A45" s="63">
        <v>42</v>
      </c>
      <c r="B45" s="63" t="s">
        <v>184</v>
      </c>
      <c r="C45" s="87" t="s">
        <v>155</v>
      </c>
      <c r="D45" s="64" t="s">
        <v>185</v>
      </c>
      <c r="E45" s="61">
        <v>23</v>
      </c>
      <c r="F45" s="61">
        <v>23</v>
      </c>
      <c r="G45" s="61">
        <v>3</v>
      </c>
      <c r="H45" s="92">
        <f t="shared" si="4"/>
        <v>1236.27</v>
      </c>
      <c r="I45" s="92">
        <f t="shared" si="1"/>
        <v>0.618135</v>
      </c>
      <c r="J45" s="62">
        <f t="shared" si="2"/>
        <v>1.23627</v>
      </c>
      <c r="K45" s="62">
        <f t="shared" si="3"/>
        <v>1.8544049999999999</v>
      </c>
    </row>
    <row r="46" spans="1:11" ht="15">
      <c r="A46" s="63">
        <v>43</v>
      </c>
      <c r="B46" s="63" t="s">
        <v>184</v>
      </c>
      <c r="C46" s="87" t="s">
        <v>156</v>
      </c>
      <c r="D46" s="64" t="s">
        <v>185</v>
      </c>
      <c r="E46" s="61">
        <v>23</v>
      </c>
      <c r="F46" s="61">
        <v>23</v>
      </c>
      <c r="G46" s="61">
        <v>3</v>
      </c>
      <c r="H46" s="92">
        <f t="shared" si="4"/>
        <v>1236.27</v>
      </c>
      <c r="I46" s="92">
        <f t="shared" si="1"/>
        <v>0.618135</v>
      </c>
      <c r="J46" s="62">
        <f t="shared" si="2"/>
        <v>1.23627</v>
      </c>
      <c r="K46" s="62">
        <f t="shared" si="3"/>
        <v>1.8544049999999999</v>
      </c>
    </row>
    <row r="47" spans="1:11" ht="15">
      <c r="A47" s="63">
        <v>44</v>
      </c>
      <c r="B47" s="63" t="s">
        <v>184</v>
      </c>
      <c r="C47" s="87" t="s">
        <v>157</v>
      </c>
      <c r="D47" s="64" t="s">
        <v>186</v>
      </c>
      <c r="E47" s="61">
        <v>30</v>
      </c>
      <c r="F47" s="61">
        <v>30</v>
      </c>
      <c r="G47" s="61">
        <v>3</v>
      </c>
      <c r="H47" s="92">
        <f t="shared" si="4"/>
        <v>2235.8700000000003</v>
      </c>
      <c r="I47" s="92">
        <f t="shared" si="1"/>
        <v>1.1179350000000001</v>
      </c>
      <c r="J47" s="62">
        <f t="shared" si="2"/>
        <v>2.2358700000000002</v>
      </c>
      <c r="K47" s="62">
        <f t="shared" si="3"/>
        <v>3.3538050000000004</v>
      </c>
    </row>
    <row r="48" spans="1:11" ht="15">
      <c r="A48" s="63">
        <v>45</v>
      </c>
      <c r="B48" s="63" t="s">
        <v>184</v>
      </c>
      <c r="C48" s="87" t="s">
        <v>158</v>
      </c>
      <c r="D48" s="64" t="s">
        <v>186</v>
      </c>
      <c r="E48" s="61">
        <v>30</v>
      </c>
      <c r="F48" s="61">
        <v>30</v>
      </c>
      <c r="G48" s="61">
        <v>3</v>
      </c>
      <c r="H48" s="92">
        <f t="shared" si="4"/>
        <v>2235.8700000000003</v>
      </c>
      <c r="I48" s="92">
        <f t="shared" si="1"/>
        <v>1.1179350000000001</v>
      </c>
      <c r="J48" s="62">
        <f t="shared" si="2"/>
        <v>2.2358700000000002</v>
      </c>
      <c r="K48" s="62">
        <f t="shared" si="3"/>
        <v>3.3538050000000004</v>
      </c>
    </row>
    <row r="49" spans="1:11" ht="15">
      <c r="A49" s="63">
        <v>46</v>
      </c>
      <c r="B49" s="63" t="s">
        <v>184</v>
      </c>
      <c r="C49" s="87" t="s">
        <v>159</v>
      </c>
      <c r="D49" s="64" t="s">
        <v>185</v>
      </c>
      <c r="E49" s="61">
        <v>23</v>
      </c>
      <c r="F49" s="61">
        <v>23</v>
      </c>
      <c r="G49" s="61">
        <v>3</v>
      </c>
      <c r="H49" s="92">
        <f t="shared" si="4"/>
        <v>1236.27</v>
      </c>
      <c r="I49" s="92">
        <f t="shared" si="1"/>
        <v>0.618135</v>
      </c>
      <c r="J49" s="62">
        <f t="shared" si="2"/>
        <v>1.23627</v>
      </c>
      <c r="K49" s="62">
        <f t="shared" si="3"/>
        <v>1.8544049999999999</v>
      </c>
    </row>
    <row r="50" spans="1:11" ht="15">
      <c r="A50" s="63">
        <v>47</v>
      </c>
      <c r="B50" s="63" t="s">
        <v>184</v>
      </c>
      <c r="C50" s="87" t="s">
        <v>160</v>
      </c>
      <c r="D50" s="64" t="s">
        <v>186</v>
      </c>
      <c r="E50" s="61">
        <v>30</v>
      </c>
      <c r="F50" s="61">
        <v>30</v>
      </c>
      <c r="G50" s="61">
        <v>3</v>
      </c>
      <c r="H50" s="92">
        <f t="shared" si="4"/>
        <v>2235.8700000000003</v>
      </c>
      <c r="I50" s="92">
        <f t="shared" si="1"/>
        <v>1.1179350000000001</v>
      </c>
      <c r="J50" s="62">
        <f t="shared" si="2"/>
        <v>2.2358700000000002</v>
      </c>
      <c r="K50" s="62">
        <f t="shared" si="3"/>
        <v>3.3538050000000004</v>
      </c>
    </row>
    <row r="51" spans="1:11" ht="15">
      <c r="A51" s="63">
        <v>48</v>
      </c>
      <c r="B51" s="63" t="s">
        <v>184</v>
      </c>
      <c r="C51" s="87" t="s">
        <v>161</v>
      </c>
      <c r="D51" s="64" t="s">
        <v>187</v>
      </c>
      <c r="E51" s="61">
        <v>40</v>
      </c>
      <c r="F51" s="61">
        <v>40</v>
      </c>
      <c r="G51" s="61">
        <v>3</v>
      </c>
      <c r="H51" s="92">
        <f t="shared" si="4"/>
        <v>4173.869999999999</v>
      </c>
      <c r="I51" s="92">
        <f t="shared" si="1"/>
        <v>2.086935</v>
      </c>
      <c r="J51" s="62">
        <f t="shared" si="2"/>
        <v>4.17387</v>
      </c>
      <c r="K51" s="62">
        <f t="shared" si="3"/>
        <v>6.2608049999999995</v>
      </c>
    </row>
    <row r="52" spans="1:11" ht="15">
      <c r="A52" s="63">
        <v>49</v>
      </c>
      <c r="B52" s="63" t="s">
        <v>184</v>
      </c>
      <c r="C52" s="87" t="s">
        <v>161</v>
      </c>
      <c r="D52" s="64" t="s">
        <v>185</v>
      </c>
      <c r="E52" s="61">
        <v>23</v>
      </c>
      <c r="F52" s="61">
        <v>23</v>
      </c>
      <c r="G52" s="61">
        <v>3</v>
      </c>
      <c r="H52" s="92">
        <f t="shared" si="4"/>
        <v>1236.27</v>
      </c>
      <c r="I52" s="92">
        <f t="shared" si="1"/>
        <v>0.618135</v>
      </c>
      <c r="J52" s="62">
        <f t="shared" si="2"/>
        <v>1.23627</v>
      </c>
      <c r="K52" s="62">
        <f t="shared" si="3"/>
        <v>1.8544049999999999</v>
      </c>
    </row>
    <row r="53" spans="1:11" ht="15">
      <c r="A53" s="63">
        <v>50</v>
      </c>
      <c r="B53" s="63" t="s">
        <v>184</v>
      </c>
      <c r="C53" s="87" t="s">
        <v>162</v>
      </c>
      <c r="D53" s="64" t="s">
        <v>186</v>
      </c>
      <c r="E53" s="61">
        <v>30</v>
      </c>
      <c r="F53" s="61">
        <v>30</v>
      </c>
      <c r="G53" s="61">
        <v>3</v>
      </c>
      <c r="H53" s="92">
        <f t="shared" si="4"/>
        <v>2235.8700000000003</v>
      </c>
      <c r="I53" s="92">
        <f t="shared" si="1"/>
        <v>1.1179350000000001</v>
      </c>
      <c r="J53" s="62">
        <f t="shared" si="2"/>
        <v>2.2358700000000002</v>
      </c>
      <c r="K53" s="62">
        <f t="shared" si="3"/>
        <v>3.3538050000000004</v>
      </c>
    </row>
    <row r="54" spans="1:11" ht="15">
      <c r="A54" s="63">
        <v>51</v>
      </c>
      <c r="B54" s="63" t="s">
        <v>184</v>
      </c>
      <c r="C54" s="87" t="s">
        <v>163</v>
      </c>
      <c r="D54" s="64" t="s">
        <v>186</v>
      </c>
      <c r="E54" s="61">
        <v>30</v>
      </c>
      <c r="F54" s="61">
        <v>30</v>
      </c>
      <c r="G54" s="61">
        <v>3</v>
      </c>
      <c r="H54" s="92">
        <f t="shared" si="4"/>
        <v>2235.8700000000003</v>
      </c>
      <c r="I54" s="92">
        <f t="shared" si="1"/>
        <v>1.1179350000000001</v>
      </c>
      <c r="J54" s="62">
        <f t="shared" si="2"/>
        <v>2.2358700000000002</v>
      </c>
      <c r="K54" s="62">
        <f t="shared" si="3"/>
        <v>3.3538050000000004</v>
      </c>
    </row>
    <row r="55" spans="1:11" ht="15">
      <c r="A55" s="63">
        <v>52</v>
      </c>
      <c r="B55" s="63" t="s">
        <v>184</v>
      </c>
      <c r="C55" s="87" t="s">
        <v>164</v>
      </c>
      <c r="D55" s="64" t="s">
        <v>186</v>
      </c>
      <c r="E55" s="61">
        <v>30</v>
      </c>
      <c r="F55" s="61">
        <v>30</v>
      </c>
      <c r="G55" s="61">
        <v>3</v>
      </c>
      <c r="H55" s="92">
        <f t="shared" si="4"/>
        <v>2235.8700000000003</v>
      </c>
      <c r="I55" s="92">
        <f t="shared" si="1"/>
        <v>1.1179350000000001</v>
      </c>
      <c r="J55" s="62">
        <f t="shared" si="2"/>
        <v>2.2358700000000002</v>
      </c>
      <c r="K55" s="62">
        <f t="shared" si="3"/>
        <v>3.3538050000000004</v>
      </c>
    </row>
    <row r="56" spans="1:11" ht="15">
      <c r="A56" s="63">
        <v>53</v>
      </c>
      <c r="B56" s="63" t="s">
        <v>184</v>
      </c>
      <c r="C56" s="87" t="s">
        <v>165</v>
      </c>
      <c r="D56" s="64" t="s">
        <v>187</v>
      </c>
      <c r="E56" s="61">
        <v>40</v>
      </c>
      <c r="F56" s="61">
        <v>40</v>
      </c>
      <c r="G56" s="61">
        <v>3</v>
      </c>
      <c r="H56" s="92">
        <f t="shared" si="4"/>
        <v>4173.869999999999</v>
      </c>
      <c r="I56" s="92">
        <f t="shared" si="1"/>
        <v>2.086935</v>
      </c>
      <c r="J56" s="62">
        <f t="shared" si="2"/>
        <v>4.17387</v>
      </c>
      <c r="K56" s="62">
        <f t="shared" si="3"/>
        <v>6.2608049999999995</v>
      </c>
    </row>
    <row r="57" spans="1:11" ht="15">
      <c r="A57" s="63">
        <v>54</v>
      </c>
      <c r="B57" s="63" t="s">
        <v>184</v>
      </c>
      <c r="C57" s="87" t="s">
        <v>166</v>
      </c>
      <c r="D57" s="64" t="s">
        <v>187</v>
      </c>
      <c r="E57" s="61">
        <v>40</v>
      </c>
      <c r="F57" s="61">
        <v>40</v>
      </c>
      <c r="G57" s="61">
        <v>3</v>
      </c>
      <c r="H57" s="92">
        <f t="shared" si="4"/>
        <v>4173.869999999999</v>
      </c>
      <c r="I57" s="92">
        <f t="shared" si="1"/>
        <v>2.086935</v>
      </c>
      <c r="J57" s="62">
        <f t="shared" si="2"/>
        <v>4.17387</v>
      </c>
      <c r="K57" s="62">
        <f t="shared" si="3"/>
        <v>6.2608049999999995</v>
      </c>
    </row>
    <row r="58" spans="1:11" ht="15">
      <c r="A58" s="63">
        <v>55</v>
      </c>
      <c r="B58" s="63" t="s">
        <v>184</v>
      </c>
      <c r="C58" s="87" t="s">
        <v>166</v>
      </c>
      <c r="D58" s="64" t="s">
        <v>188</v>
      </c>
      <c r="E58" s="61">
        <v>30</v>
      </c>
      <c r="F58" s="61">
        <v>23</v>
      </c>
      <c r="G58" s="61">
        <v>3</v>
      </c>
      <c r="H58" s="92">
        <f t="shared" si="4"/>
        <v>1662.5700000000002</v>
      </c>
      <c r="I58" s="92">
        <f t="shared" si="1"/>
        <v>0.831285</v>
      </c>
      <c r="J58" s="62">
        <f t="shared" si="2"/>
        <v>1.66257</v>
      </c>
      <c r="K58" s="62">
        <f t="shared" si="3"/>
        <v>2.493855</v>
      </c>
    </row>
    <row r="59" spans="1:11" ht="15">
      <c r="A59" s="63">
        <v>56</v>
      </c>
      <c r="B59" s="63" t="s">
        <v>184</v>
      </c>
      <c r="C59" s="87" t="s">
        <v>167</v>
      </c>
      <c r="D59" s="64" t="s">
        <v>187</v>
      </c>
      <c r="E59" s="61">
        <v>40</v>
      </c>
      <c r="F59" s="61">
        <v>40</v>
      </c>
      <c r="G59" s="61">
        <v>3</v>
      </c>
      <c r="H59" s="92">
        <f t="shared" si="4"/>
        <v>4173.869999999999</v>
      </c>
      <c r="I59" s="92">
        <f t="shared" si="1"/>
        <v>2.086935</v>
      </c>
      <c r="J59" s="62">
        <f t="shared" si="2"/>
        <v>4.17387</v>
      </c>
      <c r="K59" s="62">
        <f t="shared" si="3"/>
        <v>6.2608049999999995</v>
      </c>
    </row>
    <row r="60" spans="1:11" ht="15">
      <c r="A60" s="63">
        <v>57</v>
      </c>
      <c r="B60" s="63" t="s">
        <v>184</v>
      </c>
      <c r="C60" s="87" t="s">
        <v>168</v>
      </c>
      <c r="D60" s="64" t="s">
        <v>187</v>
      </c>
      <c r="E60" s="61">
        <v>40</v>
      </c>
      <c r="F60" s="61">
        <v>40</v>
      </c>
      <c r="G60" s="61">
        <v>3</v>
      </c>
      <c r="H60" s="92">
        <f t="shared" si="4"/>
        <v>4173.869999999999</v>
      </c>
      <c r="I60" s="92">
        <f t="shared" si="1"/>
        <v>2.086935</v>
      </c>
      <c r="J60" s="62">
        <f t="shared" si="2"/>
        <v>4.17387</v>
      </c>
      <c r="K60" s="62">
        <f t="shared" si="3"/>
        <v>6.2608049999999995</v>
      </c>
    </row>
    <row r="61" spans="1:11" ht="15">
      <c r="A61" s="63">
        <v>58</v>
      </c>
      <c r="B61" s="63" t="s">
        <v>184</v>
      </c>
      <c r="C61" s="87" t="s">
        <v>168</v>
      </c>
      <c r="D61" s="64" t="s">
        <v>185</v>
      </c>
      <c r="E61" s="61">
        <v>23</v>
      </c>
      <c r="F61" s="61">
        <v>23</v>
      </c>
      <c r="G61" s="61">
        <v>3</v>
      </c>
      <c r="H61" s="92">
        <f t="shared" si="4"/>
        <v>1236.27</v>
      </c>
      <c r="I61" s="92">
        <f t="shared" si="1"/>
        <v>0.618135</v>
      </c>
      <c r="J61" s="62">
        <f t="shared" si="2"/>
        <v>1.23627</v>
      </c>
      <c r="K61" s="62">
        <f t="shared" si="3"/>
        <v>1.8544049999999999</v>
      </c>
    </row>
    <row r="62" spans="1:11" ht="15">
      <c r="A62" s="63">
        <v>59</v>
      </c>
      <c r="B62" s="63" t="s">
        <v>184</v>
      </c>
      <c r="C62" s="87" t="s">
        <v>169</v>
      </c>
      <c r="D62" s="64" t="s">
        <v>185</v>
      </c>
      <c r="E62" s="61">
        <v>23</v>
      </c>
      <c r="F62" s="61">
        <v>23</v>
      </c>
      <c r="G62" s="61">
        <v>3</v>
      </c>
      <c r="H62" s="92">
        <f t="shared" si="4"/>
        <v>1236.27</v>
      </c>
      <c r="I62" s="92">
        <f t="shared" si="1"/>
        <v>0.618135</v>
      </c>
      <c r="J62" s="62">
        <f t="shared" si="2"/>
        <v>1.23627</v>
      </c>
      <c r="K62" s="62">
        <f t="shared" si="3"/>
        <v>1.8544049999999999</v>
      </c>
    </row>
    <row r="63" spans="1:11" ht="15">
      <c r="A63" s="63">
        <v>60</v>
      </c>
      <c r="B63" s="63" t="s">
        <v>184</v>
      </c>
      <c r="C63" s="87" t="s">
        <v>170</v>
      </c>
      <c r="D63" s="64" t="s">
        <v>186</v>
      </c>
      <c r="E63" s="61">
        <v>30</v>
      </c>
      <c r="F63" s="61">
        <v>30</v>
      </c>
      <c r="G63" s="61">
        <v>3</v>
      </c>
      <c r="H63" s="92">
        <f t="shared" si="4"/>
        <v>2235.8700000000003</v>
      </c>
      <c r="I63" s="92">
        <f t="shared" si="1"/>
        <v>1.1179350000000001</v>
      </c>
      <c r="J63" s="62">
        <f t="shared" si="2"/>
        <v>2.2358700000000002</v>
      </c>
      <c r="K63" s="62">
        <f t="shared" si="3"/>
        <v>3.3538050000000004</v>
      </c>
    </row>
    <row r="64" spans="1:11" ht="15">
      <c r="A64" s="63">
        <v>61</v>
      </c>
      <c r="B64" s="63" t="s">
        <v>184</v>
      </c>
      <c r="C64" s="87" t="s">
        <v>171</v>
      </c>
      <c r="D64" s="64" t="s">
        <v>185</v>
      </c>
      <c r="E64" s="61">
        <v>23</v>
      </c>
      <c r="F64" s="61">
        <v>23</v>
      </c>
      <c r="G64" s="61">
        <v>3</v>
      </c>
      <c r="H64" s="92">
        <f t="shared" si="4"/>
        <v>1236.27</v>
      </c>
      <c r="I64" s="92">
        <f t="shared" si="1"/>
        <v>0.618135</v>
      </c>
      <c r="J64" s="62">
        <f t="shared" si="2"/>
        <v>1.23627</v>
      </c>
      <c r="K64" s="62">
        <f t="shared" si="3"/>
        <v>1.8544049999999999</v>
      </c>
    </row>
    <row r="65" spans="1:11" ht="15">
      <c r="A65" s="63">
        <v>62</v>
      </c>
      <c r="B65" s="63" t="s">
        <v>184</v>
      </c>
      <c r="C65" s="87" t="s">
        <v>172</v>
      </c>
      <c r="D65" s="64" t="s">
        <v>186</v>
      </c>
      <c r="E65" s="61">
        <v>30</v>
      </c>
      <c r="F65" s="61">
        <v>30</v>
      </c>
      <c r="G65" s="61">
        <v>3</v>
      </c>
      <c r="H65" s="92">
        <f t="shared" si="4"/>
        <v>2235.8700000000003</v>
      </c>
      <c r="I65" s="92">
        <f t="shared" si="1"/>
        <v>1.1179350000000001</v>
      </c>
      <c r="J65" s="62">
        <f t="shared" si="2"/>
        <v>2.2358700000000002</v>
      </c>
      <c r="K65" s="62">
        <f t="shared" si="3"/>
        <v>3.3538050000000004</v>
      </c>
    </row>
    <row r="66" spans="1:11" ht="15">
      <c r="A66" s="63">
        <v>63</v>
      </c>
      <c r="B66" s="63" t="s">
        <v>184</v>
      </c>
      <c r="C66" s="87" t="s">
        <v>173</v>
      </c>
      <c r="D66" s="64" t="s">
        <v>186</v>
      </c>
      <c r="E66" s="61">
        <v>30</v>
      </c>
      <c r="F66" s="61">
        <v>30</v>
      </c>
      <c r="G66" s="61">
        <v>3</v>
      </c>
      <c r="H66" s="92">
        <f t="shared" si="4"/>
        <v>2235.8700000000003</v>
      </c>
      <c r="I66" s="92">
        <f t="shared" si="1"/>
        <v>1.1179350000000001</v>
      </c>
      <c r="J66" s="62">
        <f t="shared" si="2"/>
        <v>2.2358700000000002</v>
      </c>
      <c r="K66" s="62">
        <f t="shared" si="3"/>
        <v>3.3538050000000004</v>
      </c>
    </row>
    <row r="67" spans="1:11" ht="15">
      <c r="A67" s="63">
        <v>64</v>
      </c>
      <c r="B67" s="63" t="s">
        <v>184</v>
      </c>
      <c r="C67" s="87" t="s">
        <v>174</v>
      </c>
      <c r="D67" s="64" t="s">
        <v>187</v>
      </c>
      <c r="E67" s="61">
        <v>40</v>
      </c>
      <c r="F67" s="61">
        <v>40</v>
      </c>
      <c r="G67" s="61">
        <v>3</v>
      </c>
      <c r="H67" s="92">
        <f t="shared" si="4"/>
        <v>4173.869999999999</v>
      </c>
      <c r="I67" s="92">
        <f t="shared" si="1"/>
        <v>2.086935</v>
      </c>
      <c r="J67" s="62">
        <f t="shared" si="2"/>
        <v>4.17387</v>
      </c>
      <c r="K67" s="62">
        <f t="shared" si="3"/>
        <v>6.2608049999999995</v>
      </c>
    </row>
    <row r="68" spans="1:11" ht="15">
      <c r="A68" s="63">
        <v>65</v>
      </c>
      <c r="B68" s="63" t="s">
        <v>184</v>
      </c>
      <c r="C68" s="87" t="s">
        <v>175</v>
      </c>
      <c r="D68" s="64" t="s">
        <v>186</v>
      </c>
      <c r="E68" s="61">
        <v>30</v>
      </c>
      <c r="F68" s="61">
        <v>30</v>
      </c>
      <c r="G68" s="61">
        <v>3</v>
      </c>
      <c r="H68" s="92">
        <f aca="true" t="shared" si="5" ref="H68:H77">(E68+(E68-(2*G68*0.1)*(G68/0.3-1)))/2*(F68+(F68-(2*G68*0.1)*(G68/0.3-1)))/2*G68</f>
        <v>2235.8700000000003</v>
      </c>
      <c r="I68" s="92">
        <f t="shared" si="1"/>
        <v>1.1179350000000001</v>
      </c>
      <c r="J68" s="62">
        <f t="shared" si="2"/>
        <v>2.2358700000000002</v>
      </c>
      <c r="K68" s="62">
        <f t="shared" si="3"/>
        <v>3.3538050000000004</v>
      </c>
    </row>
    <row r="69" spans="1:11" ht="15">
      <c r="A69" s="63">
        <v>66</v>
      </c>
      <c r="B69" s="63" t="s">
        <v>184</v>
      </c>
      <c r="C69" s="87" t="s">
        <v>176</v>
      </c>
      <c r="D69" s="64" t="s">
        <v>186</v>
      </c>
      <c r="E69" s="61">
        <v>30</v>
      </c>
      <c r="F69" s="61">
        <v>30</v>
      </c>
      <c r="G69" s="61">
        <v>3</v>
      </c>
      <c r="H69" s="92">
        <f t="shared" si="5"/>
        <v>2235.8700000000003</v>
      </c>
      <c r="I69" s="92">
        <f aca="true" t="shared" si="6" ref="I69:I77">0.75*(H69/0.15)/10000</f>
        <v>1.1179350000000001</v>
      </c>
      <c r="J69" s="62">
        <f aca="true" t="shared" si="7" ref="J69:J77">I69*2</f>
        <v>2.2358700000000002</v>
      </c>
      <c r="K69" s="62">
        <f aca="true" t="shared" si="8" ref="K69:K77">+J69+I69</f>
        <v>3.3538050000000004</v>
      </c>
    </row>
    <row r="70" spans="1:11" ht="15">
      <c r="A70" s="63">
        <v>67</v>
      </c>
      <c r="B70" s="63" t="s">
        <v>184</v>
      </c>
      <c r="C70" s="87" t="s">
        <v>177</v>
      </c>
      <c r="D70" s="64" t="s">
        <v>185</v>
      </c>
      <c r="E70" s="61">
        <v>23</v>
      </c>
      <c r="F70" s="61">
        <v>23</v>
      </c>
      <c r="G70" s="61">
        <v>3</v>
      </c>
      <c r="H70" s="92">
        <f t="shared" si="5"/>
        <v>1236.27</v>
      </c>
      <c r="I70" s="92">
        <f t="shared" si="6"/>
        <v>0.618135</v>
      </c>
      <c r="J70" s="62">
        <f t="shared" si="7"/>
        <v>1.23627</v>
      </c>
      <c r="K70" s="62">
        <f t="shared" si="8"/>
        <v>1.8544049999999999</v>
      </c>
    </row>
    <row r="71" spans="1:11" ht="15">
      <c r="A71" s="63">
        <v>68</v>
      </c>
      <c r="B71" s="63" t="s">
        <v>184</v>
      </c>
      <c r="C71" s="87" t="s">
        <v>177</v>
      </c>
      <c r="D71" s="64" t="s">
        <v>188</v>
      </c>
      <c r="E71" s="61">
        <v>30</v>
      </c>
      <c r="F71" s="61">
        <v>23</v>
      </c>
      <c r="G71" s="61">
        <v>3</v>
      </c>
      <c r="H71" s="92">
        <f t="shared" si="5"/>
        <v>1662.5700000000002</v>
      </c>
      <c r="I71" s="92">
        <f t="shared" si="6"/>
        <v>0.831285</v>
      </c>
      <c r="J71" s="62">
        <f t="shared" si="7"/>
        <v>1.66257</v>
      </c>
      <c r="K71" s="62">
        <f t="shared" si="8"/>
        <v>2.493855</v>
      </c>
    </row>
    <row r="72" spans="1:11" ht="15">
      <c r="A72" s="63">
        <v>69</v>
      </c>
      <c r="B72" s="63" t="s">
        <v>184</v>
      </c>
      <c r="C72" s="87" t="s">
        <v>178</v>
      </c>
      <c r="D72" s="64" t="s">
        <v>187</v>
      </c>
      <c r="E72" s="61">
        <v>40</v>
      </c>
      <c r="F72" s="61">
        <v>40</v>
      </c>
      <c r="G72" s="61">
        <v>3</v>
      </c>
      <c r="H72" s="92">
        <f t="shared" si="5"/>
        <v>4173.869999999999</v>
      </c>
      <c r="I72" s="92">
        <f t="shared" si="6"/>
        <v>2.086935</v>
      </c>
      <c r="J72" s="62">
        <f t="shared" si="7"/>
        <v>4.17387</v>
      </c>
      <c r="K72" s="62">
        <f t="shared" si="8"/>
        <v>6.2608049999999995</v>
      </c>
    </row>
    <row r="73" spans="1:11" ht="15">
      <c r="A73" s="63">
        <v>70</v>
      </c>
      <c r="B73" s="63" t="s">
        <v>184</v>
      </c>
      <c r="C73" s="87" t="s">
        <v>179</v>
      </c>
      <c r="D73" s="64" t="s">
        <v>185</v>
      </c>
      <c r="E73" s="61">
        <v>23</v>
      </c>
      <c r="F73" s="61">
        <v>23</v>
      </c>
      <c r="G73" s="61">
        <v>3</v>
      </c>
      <c r="H73" s="92">
        <f t="shared" si="5"/>
        <v>1236.27</v>
      </c>
      <c r="I73" s="92">
        <f t="shared" si="6"/>
        <v>0.618135</v>
      </c>
      <c r="J73" s="62">
        <f t="shared" si="7"/>
        <v>1.23627</v>
      </c>
      <c r="K73" s="62">
        <f t="shared" si="8"/>
        <v>1.8544049999999999</v>
      </c>
    </row>
    <row r="74" spans="1:11" ht="15">
      <c r="A74" s="63">
        <v>71</v>
      </c>
      <c r="B74" s="63" t="s">
        <v>184</v>
      </c>
      <c r="C74" s="87" t="s">
        <v>180</v>
      </c>
      <c r="D74" s="64" t="s">
        <v>186</v>
      </c>
      <c r="E74" s="61">
        <v>30</v>
      </c>
      <c r="F74" s="61">
        <v>30</v>
      </c>
      <c r="G74" s="61">
        <v>3</v>
      </c>
      <c r="H74" s="92">
        <f t="shared" si="5"/>
        <v>2235.8700000000003</v>
      </c>
      <c r="I74" s="92">
        <f t="shared" si="6"/>
        <v>1.1179350000000001</v>
      </c>
      <c r="J74" s="62">
        <f t="shared" si="7"/>
        <v>2.2358700000000002</v>
      </c>
      <c r="K74" s="62">
        <f t="shared" si="8"/>
        <v>3.3538050000000004</v>
      </c>
    </row>
    <row r="75" spans="1:11" ht="15">
      <c r="A75" s="63">
        <v>72</v>
      </c>
      <c r="B75" s="63" t="s">
        <v>184</v>
      </c>
      <c r="C75" s="87" t="s">
        <v>181</v>
      </c>
      <c r="D75" s="64" t="s">
        <v>186</v>
      </c>
      <c r="E75" s="61">
        <v>30</v>
      </c>
      <c r="F75" s="61">
        <v>30</v>
      </c>
      <c r="G75" s="61">
        <v>3</v>
      </c>
      <c r="H75" s="92">
        <f t="shared" si="5"/>
        <v>2235.8700000000003</v>
      </c>
      <c r="I75" s="92">
        <f t="shared" si="6"/>
        <v>1.1179350000000001</v>
      </c>
      <c r="J75" s="62">
        <f t="shared" si="7"/>
        <v>2.2358700000000002</v>
      </c>
      <c r="K75" s="62">
        <f t="shared" si="8"/>
        <v>3.3538050000000004</v>
      </c>
    </row>
    <row r="76" spans="1:11" ht="15">
      <c r="A76" s="63">
        <v>73</v>
      </c>
      <c r="B76" s="63" t="s">
        <v>184</v>
      </c>
      <c r="C76" s="87" t="s">
        <v>182</v>
      </c>
      <c r="D76" s="64" t="s">
        <v>186</v>
      </c>
      <c r="E76" s="61">
        <v>30</v>
      </c>
      <c r="F76" s="61">
        <v>30</v>
      </c>
      <c r="G76" s="61">
        <v>3</v>
      </c>
      <c r="H76" s="92">
        <f t="shared" si="5"/>
        <v>2235.8700000000003</v>
      </c>
      <c r="I76" s="92">
        <f t="shared" si="6"/>
        <v>1.1179350000000001</v>
      </c>
      <c r="J76" s="62">
        <f t="shared" si="7"/>
        <v>2.2358700000000002</v>
      </c>
      <c r="K76" s="62">
        <f t="shared" si="8"/>
        <v>3.3538050000000004</v>
      </c>
    </row>
    <row r="77" spans="1:11" ht="15">
      <c r="A77" s="63">
        <v>74</v>
      </c>
      <c r="B77" s="63" t="s">
        <v>184</v>
      </c>
      <c r="C77" s="87" t="s">
        <v>183</v>
      </c>
      <c r="D77" s="64" t="s">
        <v>185</v>
      </c>
      <c r="E77" s="61">
        <v>23</v>
      </c>
      <c r="F77" s="61">
        <v>23</v>
      </c>
      <c r="G77" s="61">
        <v>3</v>
      </c>
      <c r="H77" s="92">
        <f t="shared" si="5"/>
        <v>1236.27</v>
      </c>
      <c r="I77" s="92">
        <f t="shared" si="6"/>
        <v>0.618135</v>
      </c>
      <c r="J77" s="62">
        <f t="shared" si="7"/>
        <v>1.23627</v>
      </c>
      <c r="K77" s="62">
        <f t="shared" si="8"/>
        <v>1.8544049999999999</v>
      </c>
    </row>
    <row r="78" spans="1:11" ht="15">
      <c r="A78" s="63">
        <v>75</v>
      </c>
      <c r="B78" s="63" t="s">
        <v>189</v>
      </c>
      <c r="C78" s="87" t="s">
        <v>190</v>
      </c>
      <c r="D78" s="67">
        <v>0.8</v>
      </c>
      <c r="E78" s="61">
        <v>0.8</v>
      </c>
      <c r="H78" s="62"/>
      <c r="K78" s="62">
        <f aca="true" t="shared" si="9" ref="K78:K111">E78</f>
        <v>0.8</v>
      </c>
    </row>
    <row r="79" spans="1:11" ht="15">
      <c r="A79" s="63">
        <v>76</v>
      </c>
      <c r="B79" s="63" t="s">
        <v>189</v>
      </c>
      <c r="C79" s="87" t="s">
        <v>191</v>
      </c>
      <c r="D79" s="67">
        <v>0.8</v>
      </c>
      <c r="E79" s="61">
        <v>0.8</v>
      </c>
      <c r="H79" s="62"/>
      <c r="K79" s="62">
        <f t="shared" si="9"/>
        <v>0.8</v>
      </c>
    </row>
    <row r="80" spans="1:11" ht="15">
      <c r="A80" s="63">
        <v>77</v>
      </c>
      <c r="B80" s="63" t="s">
        <v>189</v>
      </c>
      <c r="C80" s="87" t="s">
        <v>192</v>
      </c>
      <c r="D80" s="67">
        <v>1.01</v>
      </c>
      <c r="E80" s="61">
        <v>1.01</v>
      </c>
      <c r="H80" s="62"/>
      <c r="K80" s="62">
        <f t="shared" si="9"/>
        <v>1.01</v>
      </c>
    </row>
    <row r="81" spans="1:11" ht="15">
      <c r="A81" s="63">
        <v>78</v>
      </c>
      <c r="B81" s="63" t="s">
        <v>189</v>
      </c>
      <c r="C81" s="87" t="s">
        <v>193</v>
      </c>
      <c r="D81" s="67">
        <v>0.8</v>
      </c>
      <c r="E81" s="61">
        <v>0.8</v>
      </c>
      <c r="H81" s="62"/>
      <c r="K81" s="62">
        <f t="shared" si="9"/>
        <v>0.8</v>
      </c>
    </row>
    <row r="82" spans="1:11" ht="15">
      <c r="A82" s="63">
        <v>79</v>
      </c>
      <c r="B82" s="63" t="s">
        <v>189</v>
      </c>
      <c r="C82" s="87" t="s">
        <v>137</v>
      </c>
      <c r="D82" s="67">
        <v>0.4</v>
      </c>
      <c r="E82" s="61">
        <v>0.4</v>
      </c>
      <c r="H82" s="62"/>
      <c r="K82" s="62">
        <f t="shared" si="9"/>
        <v>0.4</v>
      </c>
    </row>
    <row r="83" spans="1:11" ht="15">
      <c r="A83" s="63">
        <v>80</v>
      </c>
      <c r="B83" s="63" t="s">
        <v>189</v>
      </c>
      <c r="C83" s="87" t="s">
        <v>194</v>
      </c>
      <c r="D83" s="67">
        <v>0.8</v>
      </c>
      <c r="E83" s="61">
        <v>0.8</v>
      </c>
      <c r="H83" s="62"/>
      <c r="K83" s="62">
        <f t="shared" si="9"/>
        <v>0.8</v>
      </c>
    </row>
    <row r="84" spans="1:11" ht="15">
      <c r="A84" s="63">
        <v>81</v>
      </c>
      <c r="B84" s="63" t="s">
        <v>189</v>
      </c>
      <c r="C84" s="87" t="s">
        <v>195</v>
      </c>
      <c r="D84" s="67">
        <v>0.4</v>
      </c>
      <c r="E84" s="61">
        <v>0.4</v>
      </c>
      <c r="H84" s="62"/>
      <c r="K84" s="62">
        <f t="shared" si="9"/>
        <v>0.4</v>
      </c>
    </row>
    <row r="85" spans="1:11" ht="15">
      <c r="A85" s="63">
        <v>82</v>
      </c>
      <c r="B85" s="63" t="s">
        <v>189</v>
      </c>
      <c r="C85" s="87" t="s">
        <v>139</v>
      </c>
      <c r="D85" s="67">
        <v>0.4</v>
      </c>
      <c r="E85" s="61">
        <v>0.4</v>
      </c>
      <c r="H85" s="62"/>
      <c r="K85" s="62">
        <f t="shared" si="9"/>
        <v>0.4</v>
      </c>
    </row>
    <row r="86" spans="1:11" ht="15">
      <c r="A86" s="63">
        <v>83</v>
      </c>
      <c r="B86" s="63" t="s">
        <v>189</v>
      </c>
      <c r="C86" s="87" t="s">
        <v>138</v>
      </c>
      <c r="D86" s="67">
        <v>0.4</v>
      </c>
      <c r="E86" s="61">
        <v>0.4</v>
      </c>
      <c r="H86" s="62"/>
      <c r="K86" s="62">
        <f t="shared" si="9"/>
        <v>0.4</v>
      </c>
    </row>
    <row r="87" spans="1:11" ht="15">
      <c r="A87" s="63">
        <v>84</v>
      </c>
      <c r="B87" s="63" t="s">
        <v>189</v>
      </c>
      <c r="C87" s="87" t="s">
        <v>196</v>
      </c>
      <c r="D87" s="67">
        <v>0.4</v>
      </c>
      <c r="E87" s="61">
        <v>0.4</v>
      </c>
      <c r="H87" s="62"/>
      <c r="K87" s="62">
        <f t="shared" si="9"/>
        <v>0.4</v>
      </c>
    </row>
    <row r="88" spans="1:11" ht="15">
      <c r="A88" s="63">
        <v>85</v>
      </c>
      <c r="B88" s="63" t="s">
        <v>189</v>
      </c>
      <c r="C88" s="87" t="s">
        <v>197</v>
      </c>
      <c r="D88" s="67">
        <v>0.4</v>
      </c>
      <c r="E88" s="61">
        <v>0.4</v>
      </c>
      <c r="H88" s="62"/>
      <c r="K88" s="62">
        <f t="shared" si="9"/>
        <v>0.4</v>
      </c>
    </row>
    <row r="89" spans="1:11" ht="15">
      <c r="A89" s="63">
        <v>86</v>
      </c>
      <c r="B89" s="63" t="s">
        <v>189</v>
      </c>
      <c r="C89" s="87" t="s">
        <v>152</v>
      </c>
      <c r="D89" s="67">
        <v>0.8</v>
      </c>
      <c r="E89" s="61">
        <v>0.8</v>
      </c>
      <c r="H89" s="62"/>
      <c r="K89" s="62">
        <f t="shared" si="9"/>
        <v>0.8</v>
      </c>
    </row>
    <row r="90" spans="1:11" ht="15">
      <c r="A90" s="63">
        <v>87</v>
      </c>
      <c r="B90" s="63" t="s">
        <v>189</v>
      </c>
      <c r="C90" s="87" t="s">
        <v>157</v>
      </c>
      <c r="D90" s="67">
        <v>0.4</v>
      </c>
      <c r="E90" s="61">
        <v>0.4</v>
      </c>
      <c r="H90" s="62"/>
      <c r="K90" s="62">
        <f t="shared" si="9"/>
        <v>0.4</v>
      </c>
    </row>
    <row r="91" spans="1:11" ht="15">
      <c r="A91" s="63">
        <v>88</v>
      </c>
      <c r="B91" s="63" t="s">
        <v>189</v>
      </c>
      <c r="C91" s="87" t="s">
        <v>155</v>
      </c>
      <c r="D91" s="67">
        <v>0.8</v>
      </c>
      <c r="E91" s="61">
        <v>0.8</v>
      </c>
      <c r="H91" s="62"/>
      <c r="K91" s="62">
        <f t="shared" si="9"/>
        <v>0.8</v>
      </c>
    </row>
    <row r="92" spans="1:11" ht="15">
      <c r="A92" s="63">
        <v>89</v>
      </c>
      <c r="B92" s="63" t="s">
        <v>189</v>
      </c>
      <c r="C92" s="87" t="s">
        <v>198</v>
      </c>
      <c r="D92" s="67">
        <v>0.2</v>
      </c>
      <c r="E92" s="61">
        <v>0.2</v>
      </c>
      <c r="H92" s="62"/>
      <c r="K92" s="62">
        <f t="shared" si="9"/>
        <v>0.2</v>
      </c>
    </row>
    <row r="93" spans="1:11" ht="15">
      <c r="A93" s="63">
        <v>90</v>
      </c>
      <c r="B93" s="63" t="s">
        <v>189</v>
      </c>
      <c r="C93" s="87" t="s">
        <v>159</v>
      </c>
      <c r="D93" s="67">
        <v>0.8</v>
      </c>
      <c r="E93" s="61">
        <v>0.8</v>
      </c>
      <c r="H93" s="62"/>
      <c r="K93" s="62">
        <f t="shared" si="9"/>
        <v>0.8</v>
      </c>
    </row>
    <row r="94" spans="1:11" ht="15">
      <c r="A94" s="63">
        <v>91</v>
      </c>
      <c r="B94" s="63" t="s">
        <v>189</v>
      </c>
      <c r="C94" s="87" t="s">
        <v>160</v>
      </c>
      <c r="D94" s="67">
        <v>0.8</v>
      </c>
      <c r="E94" s="61">
        <v>0.8</v>
      </c>
      <c r="H94" s="62"/>
      <c r="K94" s="62">
        <f t="shared" si="9"/>
        <v>0.8</v>
      </c>
    </row>
    <row r="95" spans="1:11" ht="15">
      <c r="A95" s="63">
        <v>92</v>
      </c>
      <c r="B95" s="63" t="s">
        <v>189</v>
      </c>
      <c r="C95" s="87" t="s">
        <v>162</v>
      </c>
      <c r="D95" s="67">
        <v>0.4</v>
      </c>
      <c r="E95" s="61">
        <v>0.4</v>
      </c>
      <c r="H95" s="62"/>
      <c r="K95" s="62">
        <f t="shared" si="9"/>
        <v>0.4</v>
      </c>
    </row>
    <row r="96" spans="1:11" ht="15">
      <c r="A96" s="63">
        <v>93</v>
      </c>
      <c r="B96" s="63" t="s">
        <v>189</v>
      </c>
      <c r="C96" s="87" t="s">
        <v>199</v>
      </c>
      <c r="D96" s="67">
        <v>0.36</v>
      </c>
      <c r="E96" s="61">
        <v>0.36</v>
      </c>
      <c r="H96" s="62"/>
      <c r="K96" s="62">
        <f t="shared" si="9"/>
        <v>0.36</v>
      </c>
    </row>
    <row r="97" spans="1:11" ht="15">
      <c r="A97" s="63">
        <v>94</v>
      </c>
      <c r="B97" s="63" t="s">
        <v>189</v>
      </c>
      <c r="C97" s="87" t="s">
        <v>199</v>
      </c>
      <c r="D97" s="67">
        <v>0.36</v>
      </c>
      <c r="E97" s="61">
        <v>0.36</v>
      </c>
      <c r="H97" s="62"/>
      <c r="K97" s="62">
        <f t="shared" si="9"/>
        <v>0.36</v>
      </c>
    </row>
    <row r="98" spans="1:11" ht="15">
      <c r="A98" s="63">
        <v>95</v>
      </c>
      <c r="B98" s="63" t="s">
        <v>189</v>
      </c>
      <c r="C98" s="87" t="s">
        <v>170</v>
      </c>
      <c r="D98" s="67">
        <v>0.4</v>
      </c>
      <c r="E98" s="61">
        <v>0.4</v>
      </c>
      <c r="H98" s="62"/>
      <c r="K98" s="62">
        <f t="shared" si="9"/>
        <v>0.4</v>
      </c>
    </row>
    <row r="99" spans="1:11" ht="15">
      <c r="A99" s="63">
        <v>96</v>
      </c>
      <c r="B99" s="63" t="s">
        <v>189</v>
      </c>
      <c r="C99" s="87" t="s">
        <v>200</v>
      </c>
      <c r="D99" s="67">
        <v>0.04</v>
      </c>
      <c r="E99" s="61">
        <v>0.04</v>
      </c>
      <c r="H99" s="62"/>
      <c r="K99" s="62">
        <f t="shared" si="9"/>
        <v>0.04</v>
      </c>
    </row>
    <row r="100" spans="1:11" ht="15">
      <c r="A100" s="63">
        <v>97</v>
      </c>
      <c r="B100" s="63" t="s">
        <v>189</v>
      </c>
      <c r="C100" s="87" t="s">
        <v>201</v>
      </c>
      <c r="D100" s="67">
        <v>0.8</v>
      </c>
      <c r="E100" s="61">
        <v>0.8</v>
      </c>
      <c r="H100" s="62"/>
      <c r="K100" s="62">
        <f t="shared" si="9"/>
        <v>0.8</v>
      </c>
    </row>
    <row r="101" spans="1:11" ht="15">
      <c r="A101" s="63">
        <v>98</v>
      </c>
      <c r="B101" s="63" t="s">
        <v>189</v>
      </c>
      <c r="C101" s="87" t="s">
        <v>175</v>
      </c>
      <c r="D101" s="67">
        <v>0.4</v>
      </c>
      <c r="E101" s="61">
        <v>0.4</v>
      </c>
      <c r="H101" s="62"/>
      <c r="K101" s="62">
        <f t="shared" si="9"/>
        <v>0.4</v>
      </c>
    </row>
    <row r="102" spans="1:11" ht="15">
      <c r="A102" s="63">
        <v>99</v>
      </c>
      <c r="B102" s="63" t="s">
        <v>189</v>
      </c>
      <c r="C102" s="87" t="s">
        <v>202</v>
      </c>
      <c r="D102" s="67">
        <v>0.4</v>
      </c>
      <c r="E102" s="61">
        <v>0.4</v>
      </c>
      <c r="H102" s="62"/>
      <c r="K102" s="62">
        <f t="shared" si="9"/>
        <v>0.4</v>
      </c>
    </row>
    <row r="103" spans="1:11" ht="15">
      <c r="A103" s="63">
        <v>100</v>
      </c>
      <c r="B103" s="63" t="s">
        <v>189</v>
      </c>
      <c r="C103" s="87" t="s">
        <v>199</v>
      </c>
      <c r="D103" s="67">
        <v>0.5</v>
      </c>
      <c r="E103" s="61">
        <v>0.5</v>
      </c>
      <c r="H103" s="62"/>
      <c r="K103" s="62">
        <f t="shared" si="9"/>
        <v>0.5</v>
      </c>
    </row>
    <row r="104" spans="1:11" ht="15">
      <c r="A104" s="63">
        <v>101</v>
      </c>
      <c r="B104" s="63" t="s">
        <v>189</v>
      </c>
      <c r="C104" s="87" t="s">
        <v>199</v>
      </c>
      <c r="D104" s="67">
        <v>0.4</v>
      </c>
      <c r="E104" s="61">
        <v>0.4</v>
      </c>
      <c r="H104" s="62"/>
      <c r="K104" s="62">
        <f t="shared" si="9"/>
        <v>0.4</v>
      </c>
    </row>
    <row r="105" spans="1:11" ht="15">
      <c r="A105" s="63">
        <v>102</v>
      </c>
      <c r="B105" s="63" t="s">
        <v>189</v>
      </c>
      <c r="C105" s="87" t="s">
        <v>203</v>
      </c>
      <c r="D105" s="67">
        <v>0.4</v>
      </c>
      <c r="E105" s="61">
        <v>0.4</v>
      </c>
      <c r="H105" s="62"/>
      <c r="K105" s="62">
        <f t="shared" si="9"/>
        <v>0.4</v>
      </c>
    </row>
    <row r="106" spans="1:11" ht="15">
      <c r="A106" s="63">
        <v>103</v>
      </c>
      <c r="B106" s="63" t="s">
        <v>189</v>
      </c>
      <c r="C106" s="87" t="s">
        <v>179</v>
      </c>
      <c r="D106" s="67">
        <v>0.04</v>
      </c>
      <c r="E106" s="61">
        <v>0.04</v>
      </c>
      <c r="H106" s="62"/>
      <c r="K106" s="62">
        <f t="shared" si="9"/>
        <v>0.04</v>
      </c>
    </row>
    <row r="107" spans="1:11" ht="15">
      <c r="A107" s="63">
        <v>104</v>
      </c>
      <c r="B107" s="68" t="s">
        <v>204</v>
      </c>
      <c r="C107" s="87" t="s">
        <v>142</v>
      </c>
      <c r="D107" s="67">
        <v>0.4</v>
      </c>
      <c r="E107" s="61">
        <v>0.4</v>
      </c>
      <c r="H107" s="62"/>
      <c r="K107" s="62">
        <f t="shared" si="9"/>
        <v>0.4</v>
      </c>
    </row>
    <row r="108" spans="1:11" ht="15">
      <c r="A108" s="63">
        <v>105</v>
      </c>
      <c r="B108" s="68" t="s">
        <v>204</v>
      </c>
      <c r="C108" s="87" t="s">
        <v>161</v>
      </c>
      <c r="D108" s="67">
        <v>0.2</v>
      </c>
      <c r="E108" s="61">
        <v>0.2</v>
      </c>
      <c r="H108" s="62"/>
      <c r="K108" s="62">
        <f t="shared" si="9"/>
        <v>0.2</v>
      </c>
    </row>
    <row r="109" spans="1:11" ht="15">
      <c r="A109" s="63">
        <v>106</v>
      </c>
      <c r="B109" s="68" t="s">
        <v>204</v>
      </c>
      <c r="C109" s="87" t="s">
        <v>165</v>
      </c>
      <c r="D109" s="67">
        <v>0.5</v>
      </c>
      <c r="E109" s="61">
        <v>0.5</v>
      </c>
      <c r="H109" s="62"/>
      <c r="K109" s="62">
        <f t="shared" si="9"/>
        <v>0.5</v>
      </c>
    </row>
    <row r="110" spans="1:11" ht="15">
      <c r="A110" s="63">
        <v>107</v>
      </c>
      <c r="B110" s="68" t="s">
        <v>204</v>
      </c>
      <c r="C110" s="87" t="s">
        <v>166</v>
      </c>
      <c r="D110" s="67">
        <v>0.5</v>
      </c>
      <c r="E110" s="61">
        <v>0.5</v>
      </c>
      <c r="H110" s="62"/>
      <c r="K110" s="62">
        <f t="shared" si="9"/>
        <v>0.5</v>
      </c>
    </row>
    <row r="111" spans="1:11" ht="15">
      <c r="A111" s="63">
        <v>108</v>
      </c>
      <c r="B111" s="68" t="s">
        <v>204</v>
      </c>
      <c r="C111" s="87" t="s">
        <v>167</v>
      </c>
      <c r="D111" s="67">
        <v>0.5</v>
      </c>
      <c r="E111" s="61">
        <v>0.5</v>
      </c>
      <c r="H111" s="62"/>
      <c r="K111" s="62">
        <f t="shared" si="9"/>
        <v>0.5</v>
      </c>
    </row>
    <row r="112" spans="1:11" ht="15">
      <c r="A112" s="63">
        <v>109</v>
      </c>
      <c r="B112" s="68" t="s">
        <v>224</v>
      </c>
      <c r="C112" s="87" t="s">
        <v>122</v>
      </c>
      <c r="D112" s="69" t="s">
        <v>238</v>
      </c>
      <c r="E112" s="61">
        <v>7</v>
      </c>
      <c r="F112" s="61">
        <v>7</v>
      </c>
      <c r="H112" s="62"/>
      <c r="I112" s="61" t="s">
        <v>274</v>
      </c>
      <c r="K112" s="62">
        <v>1</v>
      </c>
    </row>
    <row r="113" spans="1:11" ht="15">
      <c r="A113" s="63">
        <v>110</v>
      </c>
      <c r="B113" s="68" t="s">
        <v>224</v>
      </c>
      <c r="C113" s="87" t="s">
        <v>205</v>
      </c>
      <c r="D113" s="69" t="s">
        <v>238</v>
      </c>
      <c r="E113" s="61">
        <v>7</v>
      </c>
      <c r="F113" s="61">
        <v>7</v>
      </c>
      <c r="H113" s="62"/>
      <c r="K113" s="62">
        <v>1</v>
      </c>
    </row>
    <row r="114" spans="1:11" ht="15">
      <c r="A114" s="63">
        <v>111</v>
      </c>
      <c r="B114" s="68" t="s">
        <v>224</v>
      </c>
      <c r="C114" s="87" t="s">
        <v>121</v>
      </c>
      <c r="D114" s="69" t="s">
        <v>238</v>
      </c>
      <c r="E114" s="61">
        <v>7</v>
      </c>
      <c r="F114" s="61">
        <v>7</v>
      </c>
      <c r="H114" s="62"/>
      <c r="K114" s="62">
        <v>1</v>
      </c>
    </row>
    <row r="115" spans="1:11" ht="15">
      <c r="A115" s="63">
        <v>112</v>
      </c>
      <c r="B115" s="68" t="s">
        <v>224</v>
      </c>
      <c r="C115" s="87" t="s">
        <v>122</v>
      </c>
      <c r="D115" s="69" t="s">
        <v>238</v>
      </c>
      <c r="E115" s="61">
        <v>7</v>
      </c>
      <c r="F115" s="61">
        <v>7</v>
      </c>
      <c r="H115" s="62"/>
      <c r="K115" s="62">
        <v>1</v>
      </c>
    </row>
    <row r="116" spans="1:11" ht="15">
      <c r="A116" s="63">
        <v>113</v>
      </c>
      <c r="B116" s="68" t="s">
        <v>224</v>
      </c>
      <c r="C116" s="87" t="s">
        <v>120</v>
      </c>
      <c r="D116" s="69" t="s">
        <v>238</v>
      </c>
      <c r="E116" s="61">
        <v>7</v>
      </c>
      <c r="F116" s="61">
        <v>7</v>
      </c>
      <c r="H116" s="62"/>
      <c r="K116" s="62">
        <v>1</v>
      </c>
    </row>
    <row r="117" spans="1:11" ht="15">
      <c r="A117" s="63">
        <v>114</v>
      </c>
      <c r="B117" s="68" t="s">
        <v>224</v>
      </c>
      <c r="C117" s="87" t="s">
        <v>206</v>
      </c>
      <c r="D117" s="69" t="s">
        <v>238</v>
      </c>
      <c r="E117" s="61">
        <v>7</v>
      </c>
      <c r="F117" s="61">
        <v>7</v>
      </c>
      <c r="H117" s="62"/>
      <c r="K117" s="62">
        <v>1</v>
      </c>
    </row>
    <row r="118" spans="1:11" ht="15">
      <c r="A118" s="63">
        <v>115</v>
      </c>
      <c r="B118" s="68" t="s">
        <v>224</v>
      </c>
      <c r="C118" s="87" t="s">
        <v>206</v>
      </c>
      <c r="D118" s="69" t="s">
        <v>238</v>
      </c>
      <c r="E118" s="61">
        <v>7</v>
      </c>
      <c r="F118" s="61">
        <v>7</v>
      </c>
      <c r="H118" s="62"/>
      <c r="K118" s="62">
        <v>1</v>
      </c>
    </row>
    <row r="119" spans="1:11" ht="15">
      <c r="A119" s="63">
        <v>116</v>
      </c>
      <c r="B119" s="68" t="s">
        <v>224</v>
      </c>
      <c r="C119" s="87" t="s">
        <v>127</v>
      </c>
      <c r="D119" s="69" t="s">
        <v>238</v>
      </c>
      <c r="E119" s="61">
        <v>7</v>
      </c>
      <c r="F119" s="61">
        <v>7</v>
      </c>
      <c r="H119" s="62"/>
      <c r="K119" s="62">
        <v>1</v>
      </c>
    </row>
    <row r="120" spans="1:11" ht="15">
      <c r="A120" s="63">
        <v>117</v>
      </c>
      <c r="B120" s="68" t="s">
        <v>224</v>
      </c>
      <c r="C120" s="87" t="s">
        <v>125</v>
      </c>
      <c r="D120" s="69" t="s">
        <v>238</v>
      </c>
      <c r="E120" s="61">
        <v>7</v>
      </c>
      <c r="F120" s="61">
        <v>7</v>
      </c>
      <c r="H120" s="62"/>
      <c r="K120" s="62">
        <v>1</v>
      </c>
    </row>
    <row r="121" spans="1:11" ht="15">
      <c r="A121" s="63">
        <v>118</v>
      </c>
      <c r="B121" s="68" t="s">
        <v>224</v>
      </c>
      <c r="C121" s="87" t="s">
        <v>126</v>
      </c>
      <c r="D121" s="69" t="s">
        <v>238</v>
      </c>
      <c r="E121" s="61">
        <v>7</v>
      </c>
      <c r="F121" s="61">
        <v>7</v>
      </c>
      <c r="H121" s="62"/>
      <c r="K121" s="62">
        <v>1</v>
      </c>
    </row>
    <row r="122" spans="1:11" ht="15">
      <c r="A122" s="63">
        <v>119</v>
      </c>
      <c r="B122" s="68" t="s">
        <v>224</v>
      </c>
      <c r="C122" s="87" t="s">
        <v>207</v>
      </c>
      <c r="D122" s="69" t="s">
        <v>238</v>
      </c>
      <c r="E122" s="61">
        <v>7</v>
      </c>
      <c r="F122" s="61">
        <v>7</v>
      </c>
      <c r="H122" s="62"/>
      <c r="K122" s="62">
        <v>1</v>
      </c>
    </row>
    <row r="123" spans="1:11" ht="15">
      <c r="A123" s="63">
        <v>120</v>
      </c>
      <c r="B123" s="68" t="s">
        <v>224</v>
      </c>
      <c r="C123" s="87" t="s">
        <v>208</v>
      </c>
      <c r="D123" s="69" t="s">
        <v>238</v>
      </c>
      <c r="E123" s="61">
        <v>7</v>
      </c>
      <c r="F123" s="61">
        <v>7</v>
      </c>
      <c r="H123" s="62"/>
      <c r="K123" s="62">
        <v>1</v>
      </c>
    </row>
    <row r="124" spans="1:11" ht="15">
      <c r="A124" s="63">
        <v>121</v>
      </c>
      <c r="B124" s="68" t="s">
        <v>224</v>
      </c>
      <c r="C124" s="87" t="s">
        <v>119</v>
      </c>
      <c r="D124" s="69" t="s">
        <v>238</v>
      </c>
      <c r="E124" s="61">
        <v>7</v>
      </c>
      <c r="F124" s="61">
        <v>7</v>
      </c>
      <c r="H124" s="62"/>
      <c r="K124" s="62">
        <v>1</v>
      </c>
    </row>
    <row r="125" spans="1:11" ht="15">
      <c r="A125" s="63">
        <v>122</v>
      </c>
      <c r="B125" s="68" t="s">
        <v>224</v>
      </c>
      <c r="C125" s="87" t="s">
        <v>129</v>
      </c>
      <c r="D125" s="69" t="s">
        <v>238</v>
      </c>
      <c r="E125" s="61">
        <v>7</v>
      </c>
      <c r="F125" s="61">
        <v>7</v>
      </c>
      <c r="H125" s="62"/>
      <c r="K125" s="62">
        <v>1</v>
      </c>
    </row>
    <row r="126" spans="1:11" ht="15">
      <c r="A126" s="63">
        <v>123</v>
      </c>
      <c r="B126" s="68" t="s">
        <v>224</v>
      </c>
      <c r="C126" s="87" t="s">
        <v>209</v>
      </c>
      <c r="D126" s="69" t="s">
        <v>238</v>
      </c>
      <c r="E126" s="61">
        <v>7</v>
      </c>
      <c r="F126" s="61">
        <v>7</v>
      </c>
      <c r="H126" s="62"/>
      <c r="K126" s="62">
        <v>1</v>
      </c>
    </row>
    <row r="127" spans="1:11" ht="15">
      <c r="A127" s="63">
        <v>124</v>
      </c>
      <c r="B127" s="68" t="s">
        <v>224</v>
      </c>
      <c r="C127" s="87" t="s">
        <v>210</v>
      </c>
      <c r="D127" s="69" t="s">
        <v>238</v>
      </c>
      <c r="E127" s="61">
        <v>7</v>
      </c>
      <c r="F127" s="61">
        <v>7</v>
      </c>
      <c r="H127" s="62"/>
      <c r="K127" s="62">
        <v>1</v>
      </c>
    </row>
    <row r="128" spans="1:11" ht="15">
      <c r="A128" s="63">
        <v>125</v>
      </c>
      <c r="B128" s="68" t="s">
        <v>224</v>
      </c>
      <c r="C128" s="87" t="s">
        <v>131</v>
      </c>
      <c r="D128" s="69" t="s">
        <v>238</v>
      </c>
      <c r="E128" s="61">
        <v>7</v>
      </c>
      <c r="F128" s="61">
        <v>7</v>
      </c>
      <c r="H128" s="62"/>
      <c r="K128" s="62">
        <v>1</v>
      </c>
    </row>
    <row r="129" spans="1:11" ht="15">
      <c r="A129" s="63">
        <v>126</v>
      </c>
      <c r="B129" s="68" t="s">
        <v>224</v>
      </c>
      <c r="C129" s="87" t="s">
        <v>132</v>
      </c>
      <c r="D129" s="69" t="s">
        <v>238</v>
      </c>
      <c r="E129" s="61">
        <v>7</v>
      </c>
      <c r="F129" s="61">
        <v>7</v>
      </c>
      <c r="H129" s="62"/>
      <c r="K129" s="62">
        <v>1</v>
      </c>
    </row>
    <row r="130" spans="1:11" ht="15">
      <c r="A130" s="63">
        <v>127</v>
      </c>
      <c r="B130" s="68" t="s">
        <v>224</v>
      </c>
      <c r="C130" s="87" t="s">
        <v>211</v>
      </c>
      <c r="D130" s="69" t="s">
        <v>238</v>
      </c>
      <c r="E130" s="61">
        <v>7</v>
      </c>
      <c r="F130" s="61">
        <v>7</v>
      </c>
      <c r="H130" s="62"/>
      <c r="K130" s="62">
        <v>1</v>
      </c>
    </row>
    <row r="131" spans="1:11" ht="15">
      <c r="A131" s="63">
        <v>128</v>
      </c>
      <c r="B131" s="68" t="s">
        <v>224</v>
      </c>
      <c r="C131" s="87" t="s">
        <v>212</v>
      </c>
      <c r="D131" s="69" t="s">
        <v>238</v>
      </c>
      <c r="E131" s="61">
        <v>7</v>
      </c>
      <c r="F131" s="61">
        <v>7</v>
      </c>
      <c r="H131" s="62"/>
      <c r="K131" s="62">
        <v>1</v>
      </c>
    </row>
    <row r="132" spans="1:11" ht="15.75">
      <c r="A132" s="63">
        <v>129</v>
      </c>
      <c r="B132" s="68" t="s">
        <v>224</v>
      </c>
      <c r="C132" s="66" t="s">
        <v>213</v>
      </c>
      <c r="D132" s="69" t="s">
        <v>238</v>
      </c>
      <c r="E132" s="61">
        <v>7</v>
      </c>
      <c r="F132" s="61">
        <v>7</v>
      </c>
      <c r="H132" s="62"/>
      <c r="K132" s="62">
        <v>1</v>
      </c>
    </row>
    <row r="133" spans="1:11" ht="15">
      <c r="A133" s="63">
        <v>130</v>
      </c>
      <c r="B133" s="68" t="s">
        <v>224</v>
      </c>
      <c r="C133" s="87" t="s">
        <v>214</v>
      </c>
      <c r="D133" s="69" t="s">
        <v>238</v>
      </c>
      <c r="E133" s="61">
        <v>7</v>
      </c>
      <c r="F133" s="61">
        <v>7</v>
      </c>
      <c r="H133" s="62"/>
      <c r="K133" s="62">
        <v>1</v>
      </c>
    </row>
    <row r="134" spans="1:11" ht="15">
      <c r="A134" s="63">
        <v>131</v>
      </c>
      <c r="B134" s="68" t="s">
        <v>224</v>
      </c>
      <c r="C134" s="87" t="s">
        <v>140</v>
      </c>
      <c r="D134" s="69" t="s">
        <v>238</v>
      </c>
      <c r="E134" s="61">
        <v>7</v>
      </c>
      <c r="F134" s="61">
        <v>7</v>
      </c>
      <c r="H134" s="62"/>
      <c r="K134" s="62">
        <v>1</v>
      </c>
    </row>
    <row r="135" spans="1:11" ht="15">
      <c r="A135" s="63">
        <v>132</v>
      </c>
      <c r="B135" s="68" t="s">
        <v>224</v>
      </c>
      <c r="C135" s="87" t="s">
        <v>215</v>
      </c>
      <c r="D135" s="69" t="s">
        <v>238</v>
      </c>
      <c r="E135" s="61">
        <v>7</v>
      </c>
      <c r="F135" s="61">
        <v>7</v>
      </c>
      <c r="H135" s="62"/>
      <c r="K135" s="62">
        <v>1</v>
      </c>
    </row>
    <row r="136" spans="1:11" ht="15">
      <c r="A136" s="63">
        <v>133</v>
      </c>
      <c r="B136" s="68" t="s">
        <v>224</v>
      </c>
      <c r="C136" s="87" t="s">
        <v>142</v>
      </c>
      <c r="D136" s="69" t="s">
        <v>238</v>
      </c>
      <c r="E136" s="61">
        <v>7</v>
      </c>
      <c r="F136" s="61">
        <v>7</v>
      </c>
      <c r="H136" s="62"/>
      <c r="K136" s="62">
        <v>1</v>
      </c>
    </row>
    <row r="137" spans="1:11" ht="15">
      <c r="A137" s="63">
        <v>134</v>
      </c>
      <c r="B137" s="68" t="s">
        <v>224</v>
      </c>
      <c r="C137" s="87" t="s">
        <v>216</v>
      </c>
      <c r="D137" s="69" t="s">
        <v>238</v>
      </c>
      <c r="E137" s="61">
        <v>7</v>
      </c>
      <c r="F137" s="61">
        <v>7</v>
      </c>
      <c r="H137" s="62"/>
      <c r="K137" s="62">
        <v>1</v>
      </c>
    </row>
    <row r="138" spans="1:11" ht="15">
      <c r="A138" s="63">
        <v>135</v>
      </c>
      <c r="B138" s="68" t="s">
        <v>224</v>
      </c>
      <c r="C138" s="87" t="s">
        <v>146</v>
      </c>
      <c r="D138" s="69" t="s">
        <v>238</v>
      </c>
      <c r="E138" s="61">
        <v>7</v>
      </c>
      <c r="F138" s="61">
        <v>7</v>
      </c>
      <c r="H138" s="62"/>
      <c r="K138" s="62">
        <v>1</v>
      </c>
    </row>
    <row r="139" spans="1:11" ht="15">
      <c r="A139" s="63">
        <v>136</v>
      </c>
      <c r="B139" s="68" t="s">
        <v>224</v>
      </c>
      <c r="C139" s="87" t="s">
        <v>149</v>
      </c>
      <c r="D139" s="69" t="s">
        <v>238</v>
      </c>
      <c r="E139" s="61">
        <v>7</v>
      </c>
      <c r="F139" s="61">
        <v>7</v>
      </c>
      <c r="H139" s="62"/>
      <c r="K139" s="62">
        <v>1</v>
      </c>
    </row>
    <row r="140" spans="1:11" ht="15">
      <c r="A140" s="63">
        <v>137</v>
      </c>
      <c r="B140" s="68" t="s">
        <v>224</v>
      </c>
      <c r="C140" s="87" t="s">
        <v>150</v>
      </c>
      <c r="D140" s="69" t="s">
        <v>238</v>
      </c>
      <c r="E140" s="61">
        <v>7</v>
      </c>
      <c r="F140" s="61">
        <v>7</v>
      </c>
      <c r="H140" s="62"/>
      <c r="K140" s="62">
        <v>1</v>
      </c>
    </row>
    <row r="141" spans="1:11" ht="15">
      <c r="A141" s="63">
        <v>138</v>
      </c>
      <c r="B141" s="68" t="s">
        <v>224</v>
      </c>
      <c r="C141" s="87" t="s">
        <v>217</v>
      </c>
      <c r="D141" s="69" t="s">
        <v>238</v>
      </c>
      <c r="E141" s="61">
        <v>7</v>
      </c>
      <c r="F141" s="61">
        <v>7</v>
      </c>
      <c r="H141" s="62"/>
      <c r="K141" s="62">
        <v>1</v>
      </c>
    </row>
    <row r="142" spans="1:11" ht="15">
      <c r="A142" s="63">
        <v>139</v>
      </c>
      <c r="B142" s="68" t="s">
        <v>224</v>
      </c>
      <c r="C142" s="87" t="s">
        <v>218</v>
      </c>
      <c r="D142" s="69" t="s">
        <v>238</v>
      </c>
      <c r="E142" s="61">
        <v>7</v>
      </c>
      <c r="F142" s="61">
        <v>7</v>
      </c>
      <c r="H142" s="62"/>
      <c r="K142" s="62">
        <v>1</v>
      </c>
    </row>
    <row r="143" spans="1:11" ht="15">
      <c r="A143" s="63">
        <v>140</v>
      </c>
      <c r="B143" s="68" t="s">
        <v>224</v>
      </c>
      <c r="C143" s="87" t="s">
        <v>152</v>
      </c>
      <c r="D143" s="69" t="s">
        <v>238</v>
      </c>
      <c r="E143" s="61">
        <v>7</v>
      </c>
      <c r="F143" s="61">
        <v>7</v>
      </c>
      <c r="H143" s="62"/>
      <c r="K143" s="62">
        <v>1</v>
      </c>
    </row>
    <row r="144" spans="1:11" ht="15">
      <c r="A144" s="63">
        <v>141</v>
      </c>
      <c r="B144" s="68" t="s">
        <v>224</v>
      </c>
      <c r="C144" s="87" t="s">
        <v>153</v>
      </c>
      <c r="D144" s="69" t="s">
        <v>238</v>
      </c>
      <c r="E144" s="61">
        <v>7</v>
      </c>
      <c r="F144" s="61">
        <v>7</v>
      </c>
      <c r="H144" s="62"/>
      <c r="K144" s="62">
        <v>1</v>
      </c>
    </row>
    <row r="145" spans="1:11" ht="15">
      <c r="A145" s="63">
        <v>142</v>
      </c>
      <c r="B145" s="68" t="s">
        <v>224</v>
      </c>
      <c r="C145" s="87" t="s">
        <v>154</v>
      </c>
      <c r="D145" s="69" t="s">
        <v>238</v>
      </c>
      <c r="E145" s="61">
        <v>7</v>
      </c>
      <c r="F145" s="61">
        <v>7</v>
      </c>
      <c r="H145" s="62"/>
      <c r="K145" s="62">
        <v>1</v>
      </c>
    </row>
    <row r="146" spans="1:11" ht="15">
      <c r="A146" s="63">
        <v>143</v>
      </c>
      <c r="B146" s="68" t="s">
        <v>224</v>
      </c>
      <c r="C146" s="87" t="s">
        <v>198</v>
      </c>
      <c r="D146" s="69" t="s">
        <v>238</v>
      </c>
      <c r="E146" s="61">
        <v>7</v>
      </c>
      <c r="F146" s="61">
        <v>7</v>
      </c>
      <c r="H146" s="62"/>
      <c r="K146" s="62">
        <v>1</v>
      </c>
    </row>
    <row r="147" spans="1:11" ht="15">
      <c r="A147" s="63">
        <v>144</v>
      </c>
      <c r="B147" s="68" t="s">
        <v>224</v>
      </c>
      <c r="C147" s="87" t="s">
        <v>161</v>
      </c>
      <c r="D147" s="69" t="s">
        <v>238</v>
      </c>
      <c r="E147" s="61">
        <v>7</v>
      </c>
      <c r="F147" s="61">
        <v>7</v>
      </c>
      <c r="H147" s="62"/>
      <c r="K147" s="62">
        <v>1</v>
      </c>
    </row>
    <row r="148" spans="1:11" ht="15">
      <c r="A148" s="63">
        <v>145</v>
      </c>
      <c r="B148" s="68" t="s">
        <v>224</v>
      </c>
      <c r="C148" s="87" t="s">
        <v>161</v>
      </c>
      <c r="D148" s="69" t="s">
        <v>238</v>
      </c>
      <c r="E148" s="61">
        <v>7</v>
      </c>
      <c r="F148" s="61">
        <v>7</v>
      </c>
      <c r="H148" s="62"/>
      <c r="K148" s="62">
        <v>1</v>
      </c>
    </row>
    <row r="149" spans="1:11" ht="15">
      <c r="A149" s="63">
        <v>146</v>
      </c>
      <c r="B149" s="68" t="s">
        <v>224</v>
      </c>
      <c r="C149" s="87" t="s">
        <v>219</v>
      </c>
      <c r="D149" s="69" t="s">
        <v>238</v>
      </c>
      <c r="E149" s="61">
        <v>7</v>
      </c>
      <c r="F149" s="61">
        <v>7</v>
      </c>
      <c r="H149" s="62"/>
      <c r="K149" s="62">
        <v>1</v>
      </c>
    </row>
    <row r="150" spans="1:11" ht="15">
      <c r="A150" s="63">
        <v>147</v>
      </c>
      <c r="B150" s="68" t="s">
        <v>224</v>
      </c>
      <c r="C150" s="87" t="s">
        <v>163</v>
      </c>
      <c r="D150" s="69" t="s">
        <v>238</v>
      </c>
      <c r="E150" s="61">
        <v>7</v>
      </c>
      <c r="F150" s="61">
        <v>7</v>
      </c>
      <c r="H150" s="62"/>
      <c r="K150" s="62">
        <v>1</v>
      </c>
    </row>
    <row r="151" spans="1:11" ht="15">
      <c r="A151" s="63">
        <v>148</v>
      </c>
      <c r="B151" s="68" t="s">
        <v>224</v>
      </c>
      <c r="C151" s="87" t="s">
        <v>164</v>
      </c>
      <c r="D151" s="69" t="s">
        <v>238</v>
      </c>
      <c r="E151" s="61">
        <v>7</v>
      </c>
      <c r="F151" s="61">
        <v>7</v>
      </c>
      <c r="H151" s="62"/>
      <c r="K151" s="62">
        <v>1</v>
      </c>
    </row>
    <row r="152" spans="1:11" ht="15">
      <c r="A152" s="63">
        <v>149</v>
      </c>
      <c r="B152" s="68" t="s">
        <v>224</v>
      </c>
      <c r="C152" s="87" t="s">
        <v>166</v>
      </c>
      <c r="D152" s="69" t="s">
        <v>238</v>
      </c>
      <c r="E152" s="61">
        <v>7</v>
      </c>
      <c r="F152" s="61">
        <v>7</v>
      </c>
      <c r="H152" s="62"/>
      <c r="K152" s="62">
        <v>1</v>
      </c>
    </row>
    <row r="153" spans="1:11" ht="15">
      <c r="A153" s="63">
        <v>150</v>
      </c>
      <c r="B153" s="68" t="s">
        <v>224</v>
      </c>
      <c r="C153" s="87" t="s">
        <v>166</v>
      </c>
      <c r="D153" s="69" t="s">
        <v>238</v>
      </c>
      <c r="E153" s="61">
        <v>7</v>
      </c>
      <c r="F153" s="61">
        <v>7</v>
      </c>
      <c r="H153" s="62"/>
      <c r="K153" s="62">
        <v>1</v>
      </c>
    </row>
    <row r="154" spans="1:11" ht="15">
      <c r="A154" s="63">
        <v>151</v>
      </c>
      <c r="B154" s="68" t="s">
        <v>224</v>
      </c>
      <c r="C154" s="87" t="s">
        <v>167</v>
      </c>
      <c r="D154" s="69" t="s">
        <v>238</v>
      </c>
      <c r="E154" s="61">
        <v>7</v>
      </c>
      <c r="F154" s="61">
        <v>7</v>
      </c>
      <c r="H154" s="62"/>
      <c r="K154" s="62">
        <v>1</v>
      </c>
    </row>
    <row r="155" spans="1:11" ht="15">
      <c r="A155" s="63">
        <v>152</v>
      </c>
      <c r="B155" s="68" t="s">
        <v>224</v>
      </c>
      <c r="C155" s="87" t="s">
        <v>169</v>
      </c>
      <c r="D155" s="69" t="s">
        <v>238</v>
      </c>
      <c r="E155" s="61">
        <v>7</v>
      </c>
      <c r="F155" s="61">
        <v>7</v>
      </c>
      <c r="H155" s="62"/>
      <c r="K155" s="62">
        <v>1</v>
      </c>
    </row>
    <row r="156" spans="1:11" ht="15">
      <c r="A156" s="63">
        <v>153</v>
      </c>
      <c r="B156" s="68" t="s">
        <v>224</v>
      </c>
      <c r="C156" s="87" t="s">
        <v>220</v>
      </c>
      <c r="D156" s="69" t="s">
        <v>238</v>
      </c>
      <c r="E156" s="61">
        <v>7</v>
      </c>
      <c r="F156" s="61">
        <v>7</v>
      </c>
      <c r="H156" s="62"/>
      <c r="K156" s="62">
        <v>1</v>
      </c>
    </row>
    <row r="157" spans="1:11" ht="15">
      <c r="A157" s="63">
        <v>154</v>
      </c>
      <c r="B157" s="68" t="s">
        <v>224</v>
      </c>
      <c r="C157" s="87" t="s">
        <v>221</v>
      </c>
      <c r="D157" s="69" t="s">
        <v>238</v>
      </c>
      <c r="E157" s="61">
        <v>7</v>
      </c>
      <c r="F157" s="61">
        <v>7</v>
      </c>
      <c r="H157" s="62"/>
      <c r="K157" s="62">
        <v>1</v>
      </c>
    </row>
    <row r="158" spans="1:11" ht="15">
      <c r="A158" s="63">
        <v>155</v>
      </c>
      <c r="B158" s="68" t="s">
        <v>224</v>
      </c>
      <c r="C158" s="87" t="s">
        <v>222</v>
      </c>
      <c r="D158" s="69" t="s">
        <v>238</v>
      </c>
      <c r="E158" s="61">
        <v>7</v>
      </c>
      <c r="F158" s="61">
        <v>7</v>
      </c>
      <c r="H158" s="62"/>
      <c r="K158" s="62">
        <v>1</v>
      </c>
    </row>
    <row r="159" spans="1:11" ht="15">
      <c r="A159" s="63">
        <v>156</v>
      </c>
      <c r="B159" s="68" t="s">
        <v>224</v>
      </c>
      <c r="C159" s="87" t="s">
        <v>223</v>
      </c>
      <c r="D159" s="69" t="s">
        <v>238</v>
      </c>
      <c r="E159" s="61">
        <v>7</v>
      </c>
      <c r="F159" s="61">
        <v>7</v>
      </c>
      <c r="H159" s="62"/>
      <c r="K159" s="62">
        <v>1</v>
      </c>
    </row>
    <row r="160" spans="1:11" ht="15">
      <c r="A160" s="63">
        <v>157</v>
      </c>
      <c r="B160" s="68" t="s">
        <v>224</v>
      </c>
      <c r="C160" s="87" t="s">
        <v>183</v>
      </c>
      <c r="D160" s="69" t="s">
        <v>238</v>
      </c>
      <c r="E160" s="61">
        <v>7</v>
      </c>
      <c r="F160" s="61">
        <v>7</v>
      </c>
      <c r="H160" s="62"/>
      <c r="K160" s="62">
        <v>1</v>
      </c>
    </row>
    <row r="161" spans="1:11" ht="15">
      <c r="A161" s="63">
        <v>158</v>
      </c>
      <c r="B161" s="68" t="s">
        <v>227</v>
      </c>
      <c r="C161" s="87" t="s">
        <v>225</v>
      </c>
      <c r="D161" s="69">
        <v>0.4</v>
      </c>
      <c r="E161" s="61">
        <v>0.4</v>
      </c>
      <c r="H161" s="62"/>
      <c r="K161" s="62">
        <f>E161</f>
        <v>0.4</v>
      </c>
    </row>
    <row r="162" spans="1:11" ht="15">
      <c r="A162" s="63">
        <v>159</v>
      </c>
      <c r="B162" s="68" t="s">
        <v>227</v>
      </c>
      <c r="C162" s="87" t="s">
        <v>226</v>
      </c>
      <c r="D162" s="69">
        <v>0.4</v>
      </c>
      <c r="E162" s="61">
        <v>0.4</v>
      </c>
      <c r="H162" s="62"/>
      <c r="K162" s="62">
        <f>E162</f>
        <v>0.4</v>
      </c>
    </row>
    <row r="163" spans="1:11" ht="15">
      <c r="A163" s="63">
        <v>160</v>
      </c>
      <c r="B163" s="68" t="s">
        <v>227</v>
      </c>
      <c r="C163" s="87" t="s">
        <v>183</v>
      </c>
      <c r="D163" s="69">
        <v>0.4</v>
      </c>
      <c r="E163" s="61">
        <v>0.4</v>
      </c>
      <c r="H163" s="62"/>
      <c r="K163" s="62">
        <f>E163</f>
        <v>0.4</v>
      </c>
    </row>
    <row r="164" spans="1:11" ht="15">
      <c r="A164" s="63">
        <v>161</v>
      </c>
      <c r="B164" s="65" t="s">
        <v>228</v>
      </c>
      <c r="C164" s="87" t="s">
        <v>231</v>
      </c>
      <c r="D164" s="65" t="s">
        <v>236</v>
      </c>
      <c r="E164" s="61">
        <v>45</v>
      </c>
      <c r="F164" s="61">
        <v>45</v>
      </c>
      <c r="G164" s="61">
        <v>3</v>
      </c>
      <c r="H164" s="92">
        <f>(E164+(E164-(2*G164*0.1)*(G164/0.3-1)))/2*(F164+(F164-(2*G164*0.1)*(G164/0.3-1)))/2*G164</f>
        <v>5367.869999999999</v>
      </c>
      <c r="I164" s="92">
        <f aca="true" t="shared" si="10" ref="I164">0.75*(H164/0.15)/10000</f>
        <v>2.683935</v>
      </c>
      <c r="J164" s="62">
        <f>I164*2</f>
        <v>5.36787</v>
      </c>
      <c r="K164" s="62">
        <f>+I164+J164</f>
        <v>8.051805</v>
      </c>
    </row>
    <row r="165" spans="1:11" ht="15">
      <c r="A165" s="63">
        <v>162</v>
      </c>
      <c r="B165" s="65" t="s">
        <v>228</v>
      </c>
      <c r="C165" s="87" t="s">
        <v>231</v>
      </c>
      <c r="D165" s="65" t="s">
        <v>237</v>
      </c>
      <c r="E165" s="61">
        <v>45</v>
      </c>
      <c r="F165" s="61">
        <v>45</v>
      </c>
      <c r="G165" s="61">
        <v>4</v>
      </c>
      <c r="H165" s="92">
        <f>(E165+(E165-(2*G165*0.1)*(G165/0.3-1)))/2*(F165+(F165-(2*G165*0.1)*(G165/0.3-1)))/2*G165</f>
        <v>6421.35111111111</v>
      </c>
      <c r="I165" s="92">
        <f aca="true" t="shared" si="11" ref="I165:I168">0.75*(H165/0.15)/10000</f>
        <v>3.210675555555555</v>
      </c>
      <c r="J165" s="62">
        <f aca="true" t="shared" si="12" ref="J165:J168">I165*2</f>
        <v>6.42135111111111</v>
      </c>
      <c r="K165" s="62">
        <f aca="true" t="shared" si="13" ref="K165:K168">+I165+J165</f>
        <v>9.632026666666665</v>
      </c>
    </row>
    <row r="166" spans="1:11" ht="15">
      <c r="A166" s="63">
        <v>163</v>
      </c>
      <c r="B166" s="65" t="s">
        <v>228</v>
      </c>
      <c r="C166" s="87" t="s">
        <v>231</v>
      </c>
      <c r="D166" s="65" t="s">
        <v>185</v>
      </c>
      <c r="E166" s="61">
        <v>23</v>
      </c>
      <c r="F166" s="61">
        <v>23</v>
      </c>
      <c r="G166" s="61">
        <v>3</v>
      </c>
      <c r="H166" s="92">
        <f>(E166+(E166-(2*G166*0.1)*(G166/0.3-1)))/2*(F166+(F166-(2*G166*0.1)*(G166/0.3-1)))/2*G166</f>
        <v>1236.27</v>
      </c>
      <c r="I166" s="92">
        <f t="shared" si="11"/>
        <v>0.618135</v>
      </c>
      <c r="J166" s="62">
        <f t="shared" si="12"/>
        <v>1.23627</v>
      </c>
      <c r="K166" s="62">
        <f t="shared" si="13"/>
        <v>1.8544049999999999</v>
      </c>
    </row>
    <row r="167" spans="1:11" ht="15">
      <c r="A167" s="63">
        <v>164</v>
      </c>
      <c r="B167" s="65" t="s">
        <v>228</v>
      </c>
      <c r="C167" s="87" t="s">
        <v>231</v>
      </c>
      <c r="D167" s="65" t="s">
        <v>186</v>
      </c>
      <c r="E167" s="61">
        <v>30</v>
      </c>
      <c r="F167" s="61">
        <v>30</v>
      </c>
      <c r="G167" s="61">
        <v>3</v>
      </c>
      <c r="H167" s="92">
        <f>(E167+(E167-(2*G167*0.1)*(G167/0.3-1)))/2*(F167+(F167-(2*G167*0.1)*(G167/0.3-1)))/2*G167</f>
        <v>2235.8700000000003</v>
      </c>
      <c r="I167" s="92">
        <f t="shared" si="11"/>
        <v>1.1179350000000001</v>
      </c>
      <c r="J167" s="62">
        <f t="shared" si="12"/>
        <v>2.2358700000000002</v>
      </c>
      <c r="K167" s="62">
        <f t="shared" si="13"/>
        <v>3.3538050000000004</v>
      </c>
    </row>
    <row r="168" spans="1:11" ht="15">
      <c r="A168" s="63">
        <v>165</v>
      </c>
      <c r="B168" s="64" t="s">
        <v>229</v>
      </c>
      <c r="C168" s="87" t="s">
        <v>231</v>
      </c>
      <c r="D168" s="65" t="s">
        <v>236</v>
      </c>
      <c r="E168" s="61">
        <v>45</v>
      </c>
      <c r="F168" s="61">
        <v>45</v>
      </c>
      <c r="G168" s="61">
        <v>3</v>
      </c>
      <c r="H168" s="92">
        <f>(E168+(E168-(2*G168*0.1)*(G168/0.3-1)))/2*(F168+(F168-(2*G168*0.1)*(G168/0.3-1)))/2*G168</f>
        <v>5367.869999999999</v>
      </c>
      <c r="I168" s="92">
        <f t="shared" si="11"/>
        <v>2.683935</v>
      </c>
      <c r="J168" s="62">
        <f t="shared" si="12"/>
        <v>5.36787</v>
      </c>
      <c r="K168" s="62">
        <f t="shared" si="13"/>
        <v>8.051805</v>
      </c>
    </row>
    <row r="169" spans="1:12" ht="30" customHeight="1">
      <c r="A169" s="63">
        <v>166</v>
      </c>
      <c r="B169" s="65" t="s">
        <v>230</v>
      </c>
      <c r="C169" s="87" t="s">
        <v>231</v>
      </c>
      <c r="D169" s="65" t="s">
        <v>232</v>
      </c>
      <c r="E169" s="61">
        <v>5</v>
      </c>
      <c r="F169" s="61">
        <v>5</v>
      </c>
      <c r="G169" s="61">
        <v>1</v>
      </c>
      <c r="H169" s="62" t="s">
        <v>273</v>
      </c>
      <c r="K169" s="98">
        <v>1</v>
      </c>
      <c r="L169" s="146" t="s">
        <v>276</v>
      </c>
    </row>
    <row r="170" spans="1:12" ht="15">
      <c r="A170" s="63">
        <v>167</v>
      </c>
      <c r="B170" s="64" t="s">
        <v>230</v>
      </c>
      <c r="C170" s="87" t="s">
        <v>231</v>
      </c>
      <c r="D170" s="64" t="s">
        <v>232</v>
      </c>
      <c r="E170" s="61">
        <v>5</v>
      </c>
      <c r="F170" s="61">
        <v>5</v>
      </c>
      <c r="G170" s="61">
        <v>1</v>
      </c>
      <c r="H170" s="62" t="s">
        <v>273</v>
      </c>
      <c r="K170" s="98">
        <v>1</v>
      </c>
      <c r="L170" s="147"/>
    </row>
    <row r="171" spans="1:13" ht="15" customHeight="1">
      <c r="A171" s="63">
        <v>168</v>
      </c>
      <c r="B171" s="64" t="s">
        <v>233</v>
      </c>
      <c r="C171" s="88" t="s">
        <v>235</v>
      </c>
      <c r="D171" s="68" t="s">
        <v>248</v>
      </c>
      <c r="E171" s="61">
        <v>15</v>
      </c>
      <c r="F171" s="61">
        <f>E171*5</f>
        <v>75</v>
      </c>
      <c r="G171" s="61">
        <v>1.5</v>
      </c>
      <c r="H171" s="61">
        <v>7500</v>
      </c>
      <c r="I171" s="84">
        <f>2.7*(H171/0.15)/10000</f>
        <v>13.5</v>
      </c>
      <c r="K171" s="98">
        <v>2</v>
      </c>
      <c r="L171" s="147"/>
      <c r="M171" s="62" t="s">
        <v>275</v>
      </c>
    </row>
    <row r="172" spans="1:13" ht="15">
      <c r="A172" s="63">
        <v>169</v>
      </c>
      <c r="B172" s="64" t="s">
        <v>233</v>
      </c>
      <c r="C172" s="88" t="s">
        <v>235</v>
      </c>
      <c r="D172" s="68" t="s">
        <v>248</v>
      </c>
      <c r="E172" s="61">
        <v>15</v>
      </c>
      <c r="F172" s="61">
        <f aca="true" t="shared" si="14" ref="F172:F175">E172*5</f>
        <v>75</v>
      </c>
      <c r="G172" s="61">
        <v>1.5</v>
      </c>
      <c r="H172" s="61">
        <v>8750</v>
      </c>
      <c r="I172" s="84">
        <f aca="true" t="shared" si="15" ref="I172:I175">2.7*(H172/0.15)/10000</f>
        <v>15.750000000000004</v>
      </c>
      <c r="K172" s="98">
        <v>2</v>
      </c>
      <c r="L172" s="147"/>
      <c r="M172" s="62" t="s">
        <v>275</v>
      </c>
    </row>
    <row r="173" spans="1:13" ht="15">
      <c r="A173" s="63">
        <v>170</v>
      </c>
      <c r="B173" s="64" t="s">
        <v>233</v>
      </c>
      <c r="C173" s="88" t="s">
        <v>235</v>
      </c>
      <c r="D173" s="68" t="s">
        <v>248</v>
      </c>
      <c r="E173" s="61">
        <v>15</v>
      </c>
      <c r="F173" s="61">
        <f t="shared" si="14"/>
        <v>75</v>
      </c>
      <c r="G173" s="61">
        <v>1.5</v>
      </c>
      <c r="H173" s="61">
        <v>7200</v>
      </c>
      <c r="I173" s="84">
        <f t="shared" si="15"/>
        <v>12.96</v>
      </c>
      <c r="K173" s="98">
        <v>2</v>
      </c>
      <c r="L173" s="147"/>
      <c r="M173" s="62" t="s">
        <v>275</v>
      </c>
    </row>
    <row r="174" spans="1:13" ht="15">
      <c r="A174" s="63">
        <v>171</v>
      </c>
      <c r="B174" s="65" t="s">
        <v>234</v>
      </c>
      <c r="C174" s="88" t="s">
        <v>235</v>
      </c>
      <c r="D174" s="68" t="s">
        <v>249</v>
      </c>
      <c r="E174" s="61">
        <v>25</v>
      </c>
      <c r="F174" s="61">
        <f t="shared" si="14"/>
        <v>125</v>
      </c>
      <c r="G174" s="61">
        <v>2</v>
      </c>
      <c r="H174" s="61">
        <v>8700</v>
      </c>
      <c r="I174" s="84">
        <f t="shared" si="15"/>
        <v>15.66</v>
      </c>
      <c r="K174" s="98">
        <v>2</v>
      </c>
      <c r="L174" s="147"/>
      <c r="M174" s="62" t="s">
        <v>275</v>
      </c>
    </row>
    <row r="175" spans="1:13" ht="14.25" customHeight="1">
      <c r="A175" s="63">
        <v>172</v>
      </c>
      <c r="B175" s="65" t="s">
        <v>234</v>
      </c>
      <c r="C175" s="88" t="s">
        <v>235</v>
      </c>
      <c r="D175" s="68" t="s">
        <v>250</v>
      </c>
      <c r="E175" s="61">
        <v>25</v>
      </c>
      <c r="F175" s="61">
        <f t="shared" si="14"/>
        <v>125</v>
      </c>
      <c r="G175" s="61">
        <v>2</v>
      </c>
      <c r="H175" s="61">
        <v>9800</v>
      </c>
      <c r="I175" s="84">
        <f t="shared" si="15"/>
        <v>17.640000000000004</v>
      </c>
      <c r="K175" s="98">
        <v>2</v>
      </c>
      <c r="L175" s="147"/>
      <c r="M175" s="62" t="s">
        <v>275</v>
      </c>
    </row>
    <row r="176" spans="1:12" ht="15" customHeight="1" hidden="1">
      <c r="A176" s="70"/>
      <c r="B176" s="70"/>
      <c r="C176" s="89"/>
      <c r="D176" s="70"/>
      <c r="E176" s="70"/>
      <c r="F176" s="70"/>
      <c r="G176" s="70"/>
      <c r="H176" s="83"/>
      <c r="K176" s="93"/>
      <c r="L176" s="148"/>
    </row>
    <row r="177" spans="8:11" ht="15">
      <c r="H177" s="62">
        <f>SUM(H4:H175)</f>
        <v>237159.01111111094</v>
      </c>
      <c r="I177" s="62">
        <f>SUM(I4:I175)</f>
        <v>173.11450555555555</v>
      </c>
      <c r="J177" s="62">
        <f aca="true" t="shared" si="16" ref="J177:K177">SUM(J4:J175)</f>
        <v>195.2090111111111</v>
      </c>
      <c r="K177" s="62">
        <f t="shared" si="16"/>
        <v>372.0235166666663</v>
      </c>
    </row>
    <row r="178" ht="15">
      <c r="H178" s="61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2021-02-15T13:09:50Z</dcterms:modified>
  <cp:category/>
  <cp:version/>
  <cp:contentType/>
  <cp:contentStatus/>
</cp:coreProperties>
</file>