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640" windowHeight="11160" activeTab="0"/>
  </bookViews>
  <sheets>
    <sheet name="e DPR" sheetId="1" r:id="rId1"/>
    <sheet name="NREGA Data" sheetId="6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<sst xmlns="http://schemas.openxmlformats.org/spreadsheetml/2006/main" count="364" uniqueCount="209">
  <si>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</si>
  <si>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</si>
  <si>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</si>
  <si>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</si>
  <si>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</si>
  <si>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</si>
  <si>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</si>
  <si>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</si>
  <si>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</si>
  <si>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</si>
  <si>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</si>
  <si>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</si>
  <si>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</si>
  <si>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</si>
  <si>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</si>
  <si>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</si>
  <si>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</si>
  <si>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</si>
  <si>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</si>
  <si>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</si>
  <si>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</si>
  <si>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</si>
  <si>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</si>
  <si>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</si>
  <si>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</si>
  <si>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</si>
  <si>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</si>
  <si>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</si>
  <si>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</si>
  <si>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</si>
  <si>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</si>
  <si>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</si>
  <si>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</si>
  <si>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</si>
  <si>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</si>
  <si>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</si>
  <si>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</si>
  <si>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</si>
  <si>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</si>
  <si>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</si>
  <si>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</si>
  <si>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</si>
  <si>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</si>
  <si>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</si>
  <si>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</si>
  <si>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</si>
  <si>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</si>
  <si>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</si>
  <si>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</si>
  <si>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</si>
  <si>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</si>
  <si>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</si>
  <si>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</si>
  <si>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</si>
  <si>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</si>
  <si>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</si>
  <si>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</si>
  <si>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</si>
  <si>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</si>
  <si>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</si>
  <si>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</si>
  <si>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</si>
  <si>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</si>
  <si>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</si>
  <si>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</si>
  <si>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</si>
  <si>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</si>
  <si>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</si>
  <si>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</si>
  <si>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</si>
  <si>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</si>
  <si>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</si>
  <si>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</si>
  <si>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</si>
  <si>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</si>
  <si>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</si>
  <si>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</si>
  <si>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</si>
  <si>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</si>
  <si>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</si>
  <si>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</si>
  <si>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</si>
  <si>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</si>
  <si>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</si>
  <si>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</si>
  <si>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</si>
  <si>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</si>
  <si>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</si>
  <si>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</si>
  <si>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</si>
  <si>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</si>
  <si>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</si>
  <si>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</si>
  <si>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</si>
  <si>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</si>
  <si>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</si>
  <si>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</si>
  <si>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</si>
  <si>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</si>
  <si>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</si>
  <si>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</si>
  <si>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</si>
  <si>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</si>
  <si>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</si>
  <si>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</si>
  <si>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</si>
  <si>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</si>
  <si>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</si>
  <si>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</si>
  <si>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</si>
  <si>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</si>
  <si>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</si>
  <si>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</si>
  <si>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</si>
  <si>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</si>
  <si>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</si>
  <si>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</si>
  <si>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</si>
  <si>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</si>
  <si>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</si>
  <si>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Sandy Loam </t>
  </si>
  <si>
    <t>NA</t>
  </si>
  <si>
    <t xml:space="preserve">Water Resourse Planned  ( Ha M) </t>
  </si>
  <si>
    <t xml:space="preserve">% of Water requirment fulfilled though MWS </t>
  </si>
  <si>
    <t xml:space="preserve">Considering 50%  Water  requirement will be met by Rainfall </t>
  </si>
  <si>
    <t>Koriya</t>
  </si>
  <si>
    <t xml:space="preserve">Name of the Beneficiary </t>
  </si>
  <si>
    <t xml:space="preserve">Estimated labour cost </t>
  </si>
  <si>
    <t xml:space="preserve">Lat. </t>
  </si>
  <si>
    <t xml:space="preserve"> Long.</t>
  </si>
  <si>
    <t>Length (m)</t>
  </si>
  <si>
    <t>Width  (m)</t>
  </si>
  <si>
    <t>Depth (m)</t>
  </si>
  <si>
    <t>Lakh Rs.</t>
  </si>
  <si>
    <t>days</t>
  </si>
  <si>
    <t>in Ha</t>
  </si>
  <si>
    <t>in decimal</t>
  </si>
  <si>
    <t>डबरी</t>
  </si>
  <si>
    <t>Manendragarh</t>
  </si>
  <si>
    <t>बकरी शेड</t>
  </si>
  <si>
    <t>मेडबंधान</t>
  </si>
  <si>
    <t>पशु शेड</t>
  </si>
  <si>
    <t>मुर्गी शेड</t>
  </si>
  <si>
    <t>2.8 % to 16%</t>
  </si>
  <si>
    <t>मेडबँधान</t>
  </si>
  <si>
    <t>तलाब गहरी करन</t>
  </si>
  <si>
    <t>डबरी गहरी करन</t>
  </si>
  <si>
    <t>कुंआ</t>
  </si>
  <si>
    <t>Common Works:</t>
  </si>
  <si>
    <t>Total</t>
  </si>
  <si>
    <t>e DPR of Badkabehra GP, Block  Manendragarh , Dist Koriya Chhattisgarh</t>
  </si>
  <si>
    <t>Badkabehra, Kerabehra</t>
  </si>
  <si>
    <t>2A5I5k3</t>
  </si>
  <si>
    <t>Badkabehra</t>
  </si>
  <si>
    <t>State : CHHATTISGARH District : KOREA Block : MANENDRAGARH Panchayat : BADAKABAHARA</t>
  </si>
  <si>
    <t>As on 24-03-2021</t>
  </si>
  <si>
    <t>Kewai (2000m), Mandra Doda (2000m)</t>
  </si>
  <si>
    <t>Kewai (2000m)</t>
  </si>
  <si>
    <t>42 Nos</t>
  </si>
  <si>
    <t>23 Nos</t>
  </si>
  <si>
    <t>10.265 Ha-m</t>
  </si>
  <si>
    <t>प्रकाश सिंह /सेतवा</t>
  </si>
  <si>
    <t>रोशमा /गुलेल</t>
  </si>
  <si>
    <t>राम प्रसाद /दंगल</t>
  </si>
  <si>
    <t>मानमती / बच्चेलाल</t>
  </si>
  <si>
    <t>गोपाल /बच्चेलाल</t>
  </si>
  <si>
    <t>जगनाथ /गोपाल</t>
  </si>
  <si>
    <t>हुबलाल/मंगल राम</t>
  </si>
  <si>
    <t>अवधेश /गुलेल</t>
  </si>
  <si>
    <t>विजयपाल /मंगलराम</t>
  </si>
  <si>
    <t>हुबलाल/मंगलराम</t>
  </si>
  <si>
    <t>अजमेर सिंह /मनराज</t>
  </si>
  <si>
    <t>शाधू सिंह /अजमेर</t>
  </si>
  <si>
    <t>कंचनिया /कमलनारायण</t>
  </si>
  <si>
    <t>जयमन बाई /बैजनाथ</t>
  </si>
  <si>
    <t>जदुनाथ /गजरू</t>
  </si>
  <si>
    <t>सहदेव /रंजीतलाल</t>
  </si>
  <si>
    <t>बनपाल /फूलसिंह</t>
  </si>
  <si>
    <t>मानमती /जयसिंह</t>
  </si>
  <si>
    <t>राघवप्रताप /मोती सिंह</t>
  </si>
  <si>
    <t xml:space="preserve">शासकीय वन भूमि </t>
  </si>
  <si>
    <t>CCT</t>
  </si>
  <si>
    <t xml:space="preserve">गैवियन </t>
  </si>
  <si>
    <t xml:space="preserve">अर्दन डेम </t>
  </si>
  <si>
    <t>WAT</t>
  </si>
  <si>
    <t>30*40</t>
  </si>
  <si>
    <t xml:space="preserve">वोल्डर चैक </t>
  </si>
  <si>
    <t xml:space="preserve">अर्दनगली बड </t>
  </si>
  <si>
    <t>08 Row</t>
  </si>
  <si>
    <t>04 Row</t>
  </si>
  <si>
    <t>11 Model</t>
  </si>
  <si>
    <t>Kerabehra</t>
  </si>
  <si>
    <t>सुखलाल / लालसाय</t>
  </si>
  <si>
    <t>घनसाय /मेवालाल</t>
  </si>
  <si>
    <t>राजाराम /रामनारायण</t>
  </si>
  <si>
    <t>गुलाब /हीरालाल</t>
  </si>
  <si>
    <t>कमलेश /दोमेरम</t>
  </si>
  <si>
    <t>दोमेराम बंटूराम</t>
  </si>
  <si>
    <t>गंभीर /बंटूराम</t>
  </si>
  <si>
    <t>धर्मपाल /बाबूलाल</t>
  </si>
  <si>
    <t>हीरालाल /रामकुमार</t>
  </si>
  <si>
    <t>कुबेर /खेलावन</t>
  </si>
  <si>
    <t>संतोष /सुन्दरलाल</t>
  </si>
  <si>
    <t>मीराबाई / हुबलाल</t>
  </si>
  <si>
    <t>गनीलाल /बटुआ</t>
  </si>
  <si>
    <t>तलाब की गहरी करन</t>
  </si>
  <si>
    <t xml:space="preserve"> तलाब गहरी करन</t>
  </si>
  <si>
    <t>तलाब</t>
  </si>
  <si>
    <t>31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</si>
</sst>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2"/>
      <color rgb="FF000000"/>
      <name val="Verdana"/>
      <family val="2"/>
    </font>
    <font>
      <b/>
      <sz val="11"/>
      <color rgb="FFC00000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sz val="9"/>
      <color rgb="FF3E3F3A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/>
      <bottom/>
    </border>
    <border>
      <left/>
      <right style="medium">
        <color theme="1"/>
      </right>
      <top style="medium"/>
      <bottom/>
    </border>
    <border>
      <left style="medium">
        <color theme="1"/>
      </left>
      <right/>
      <top/>
      <bottom style="medium"/>
    </border>
    <border>
      <left/>
      <right style="medium">
        <color theme="1"/>
      </right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/>
    <xf numFmtId="0" fontId="4" fillId="3" borderId="0" xfId="0" applyFont="1" applyFill="1"/>
    <xf numFmtId="0" fontId="6" fillId="2" borderId="2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center" vertical="center" wrapText="1"/>
    </xf>
    <xf numFmtId="1" fontId="20" fillId="2" borderId="4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/>
    <xf numFmtId="0" fontId="6" fillId="2" borderId="6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/>
    </xf>
    <xf numFmtId="0" fontId="7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/>
    <xf numFmtId="0" fontId="4" fillId="2" borderId="14" xfId="0" applyFont="1" applyFill="1" applyBorder="1"/>
    <xf numFmtId="0" fontId="6" fillId="2" borderId="15" xfId="0" applyFont="1" applyFill="1" applyBorder="1" applyAlignment="1">
      <alignment horizontal="left" vertical="top" wrapText="1"/>
    </xf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6" fillId="2" borderId="8" xfId="0" applyFont="1" applyFill="1" applyBorder="1"/>
    <xf numFmtId="0" fontId="4" fillId="2" borderId="18" xfId="0" applyFont="1" applyFill="1" applyBorder="1" applyAlignment="1">
      <alignment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3" borderId="0" xfId="0" applyFont="1" applyFill="1"/>
    <xf numFmtId="0" fontId="3" fillId="2" borderId="0" xfId="0" applyFont="1" applyFill="1"/>
    <xf numFmtId="0" fontId="6" fillId="2" borderId="20" xfId="0" applyFont="1" applyFill="1" applyBorder="1"/>
    <xf numFmtId="0" fontId="20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 quotePrefix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164" fontId="20" fillId="2" borderId="4" xfId="0" applyNumberFormat="1" applyFont="1" applyFill="1" applyBorder="1" applyAlignment="1">
      <alignment horizontal="center" vertical="center" wrapText="1"/>
    </xf>
    <xf numFmtId="164" fontId="20" fillId="2" borderId="4" xfId="0" applyNumberFormat="1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9" fontId="11" fillId="2" borderId="1" xfId="15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3" fontId="14" fillId="5" borderId="0" xfId="0" applyNumberFormat="1" applyFont="1" applyFill="1" applyAlignment="1">
      <alignment horizontal="right" vertical="center" wrapText="1"/>
    </xf>
    <xf numFmtId="0" fontId="15" fillId="5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18" fillId="2" borderId="28" xfId="0" applyFont="1" applyFill="1" applyBorder="1" applyAlignment="1">
      <alignment horizontal="left" vertical="top" wrapText="1"/>
    </xf>
    <xf numFmtId="0" fontId="18" fillId="2" borderId="29" xfId="0" applyFont="1" applyFill="1" applyBorder="1" applyAlignment="1">
      <alignment horizontal="left" vertical="top" wrapText="1"/>
    </xf>
    <xf numFmtId="0" fontId="18" fillId="2" borderId="3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righ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0" fontId="19" fillId="2" borderId="36" xfId="0" applyFont="1" applyFill="1" applyBorder="1" applyAlignment="1" quotePrefix="1">
      <alignment horizontal="left" vertical="top" wrapText="1"/>
    </xf>
    <xf numFmtId="164" fontId="26" fillId="2" borderId="4" xfId="0" applyNumberFormat="1" applyFont="1" applyFill="1" applyBorder="1" applyAlignment="1">
      <alignment horizontal="center" vertical="center"/>
    </xf>
    <xf numFmtId="164" fontId="26" fillId="2" borderId="4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20" fillId="2" borderId="6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20" fillId="2" borderId="6" xfId="0" applyFont="1" applyFill="1" applyBorder="1"/>
    <xf numFmtId="0" fontId="20" fillId="2" borderId="11" xfId="0" applyFont="1" applyFill="1" applyBorder="1"/>
    <xf numFmtId="0" fontId="20" fillId="2" borderId="2" xfId="0" applyFont="1" applyFill="1" applyBorder="1" applyAlignment="1">
      <alignment horizontal="left" vertical="top" wrapText="1"/>
    </xf>
    <xf numFmtId="0" fontId="20" fillId="2" borderId="1" xfId="0" applyFont="1" applyFill="1" applyBorder="1"/>
    <xf numFmtId="0" fontId="27" fillId="2" borderId="4" xfId="0" applyFont="1" applyFill="1" applyBorder="1" applyAlignment="1">
      <alignment horizontal="center" wrapText="1"/>
    </xf>
    <xf numFmtId="1" fontId="27" fillId="2" borderId="23" xfId="0" applyNumberFormat="1" applyFont="1" applyFill="1" applyBorder="1" applyAlignment="1">
      <alignment horizontal="center" vertical="center"/>
    </xf>
    <xf numFmtId="0" fontId="20" fillId="3" borderId="0" xfId="0" applyFont="1" applyFill="1"/>
    <xf numFmtId="1" fontId="26" fillId="2" borderId="4" xfId="0" applyNumberFormat="1" applyFont="1" applyFill="1" applyBorder="1" applyAlignment="1">
      <alignment horizontal="center" vertical="center" wrapText="1"/>
    </xf>
    <xf numFmtId="1" fontId="26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4" fillId="2" borderId="0" xfId="0" applyFont="1" applyFill="1"/>
    <xf numFmtId="0" fontId="21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 quotePrefix="1">
      <alignment horizontal="center" vertical="center"/>
    </xf>
    <xf numFmtId="2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 quotePrefix="1">
      <alignment horizontal="left" vertical="center" wrapText="1"/>
    </xf>
    <xf numFmtId="0" fontId="25" fillId="2" borderId="4" xfId="0" applyFont="1" applyFill="1" applyBorder="1" applyAlignment="1">
      <alignment horizontal="left"/>
    </xf>
    <xf numFmtId="0" fontId="25" fillId="2" borderId="4" xfId="0" applyFont="1" applyFill="1" applyBorder="1" applyAlignment="1">
      <alignment horizontal="left" vertical="center"/>
    </xf>
    <xf numFmtId="0" fontId="25" fillId="2" borderId="37" xfId="0" applyFont="1" applyFill="1" applyBorder="1" applyAlignment="1">
      <alignment horizontal="left" vertical="center"/>
    </xf>
    <xf numFmtId="0" fontId="25" fillId="2" borderId="38" xfId="0" applyFont="1" applyFill="1" applyBorder="1" applyAlignment="1">
      <alignment horizontal="left" vertical="center"/>
    </xf>
    <xf numFmtId="0" fontId="25" fillId="2" borderId="39" xfId="0" applyFont="1" applyFill="1" applyBorder="1" applyAlignment="1">
      <alignment horizontal="left" vertical="center"/>
    </xf>
    <xf numFmtId="0" fontId="28" fillId="2" borderId="26" xfId="0" applyFont="1" applyFill="1" applyBorder="1" applyAlignment="1">
      <alignment horizontal="left" vertical="top" wrapText="1"/>
    </xf>
    <xf numFmtId="0" fontId="28" fillId="2" borderId="4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about:blank" TargetMode="External" /><Relationship Id="rId3" Type="http://schemas.openxmlformats.org/officeDocument/2006/relationships/hyperlink" Target="about:blank" TargetMode="External" /><Relationship Id="rId4" Type="http://schemas.openxmlformats.org/officeDocument/2006/relationships/hyperlink" Target="about:blank" TargetMode="External" /><Relationship Id="rId5" Type="http://schemas.openxmlformats.org/officeDocument/2006/relationships/hyperlink" Target="about:blank" TargetMode="External" /><Relationship Id="rId6" Type="http://schemas.openxmlformats.org/officeDocument/2006/relationships/hyperlink" Target="about:blank" TargetMode="External" /><Relationship Id="rId7" Type="http://schemas.openxmlformats.org/officeDocument/2006/relationships/hyperlink" Target="about:blank" TargetMode="External" /><Relationship Id="rId8" Type="http://schemas.openxmlformats.org/officeDocument/2006/relationships/hyperlink" Target="about:blank" TargetMode="External" /><Relationship Id="rId9" Type="http://schemas.openxmlformats.org/officeDocument/2006/relationships/hyperlink" Target="about:blank" TargetMode="External" /><Relationship Id="rId10" Type="http://schemas.openxmlformats.org/officeDocument/2006/relationships/hyperlink" Target="about:blank" TargetMode="External" /><Relationship Id="rId11" Type="http://schemas.openxmlformats.org/officeDocument/2006/relationships/hyperlink" Target="about:blank" TargetMode="External" /><Relationship Id="rId12" Type="http://schemas.openxmlformats.org/officeDocument/2006/relationships/hyperlink" Target="about:blank" TargetMode="External" /><Relationship Id="rId13" Type="http://schemas.openxmlformats.org/officeDocument/2006/relationships/hyperlink" Target="about:blank" TargetMode="External" /><Relationship Id="rId14" Type="http://schemas.openxmlformats.org/officeDocument/2006/relationships/hyperlink" Target="about:blank" TargetMode="External" /><Relationship Id="rId15" Type="http://schemas.openxmlformats.org/officeDocument/2006/relationships/hyperlink" Target="about:blank" TargetMode="External" /><Relationship Id="rId16" Type="http://schemas.openxmlformats.org/officeDocument/2006/relationships/hyperlink" Target="about:blank" TargetMode="External" /><Relationship Id="rId17" Type="http://schemas.openxmlformats.org/officeDocument/2006/relationships/hyperlink" Target="about:blank" TargetMode="External" /><Relationship Id="rId18" Type="http://schemas.openxmlformats.org/officeDocument/2006/relationships/hyperlink" Target="about:blank" TargetMode="External" /><Relationship Id="rId19" Type="http://schemas.openxmlformats.org/officeDocument/2006/relationships/hyperlink" Target="about:blank" TargetMode="External" /><Relationship Id="rId20" Type="http://schemas.openxmlformats.org/officeDocument/2006/relationships/hyperlink" Target="about:blank" TargetMode="External" /><Relationship Id="rId21" Type="http://schemas.openxmlformats.org/officeDocument/2006/relationships/hyperlink" Target="about:blank" TargetMode="External" /><Relationship Id="rId22" Type="http://schemas.openxmlformats.org/officeDocument/2006/relationships/hyperlink" Target="about:blank" TargetMode="External" /><Relationship Id="rId23" Type="http://schemas.openxmlformats.org/officeDocument/2006/relationships/hyperlink" Target="about:blank" TargetMode="External" /><Relationship Id="rId24" Type="http://schemas.openxmlformats.org/officeDocument/2006/relationships/hyperlink" Target="about:blank" TargetMode="External" /><Relationship Id="rId25" Type="http://schemas.openxmlformats.org/officeDocument/2006/relationships/hyperlink" Target="about:blank" TargetMode="External" /><Relationship Id="rId26" Type="http://schemas.openxmlformats.org/officeDocument/2006/relationships/hyperlink" Target="about:blank" TargetMode="External" /><Relationship Id="rId27" Type="http://schemas.openxmlformats.org/officeDocument/2006/relationships/hyperlink" Target="about:blank" TargetMode="External" /><Relationship Id="rId28" Type="http://schemas.openxmlformats.org/officeDocument/2006/relationships/hyperlink" Target="about:blank" TargetMode="External" /><Relationship Id="rId29" Type="http://schemas.openxmlformats.org/officeDocument/2006/relationships/hyperlink" Target="about:blank" TargetMode="External" /><Relationship Id="rId30" Type="http://schemas.openxmlformats.org/officeDocument/2006/relationships/hyperlink" Target="about:blank" TargetMode="External" /><Relationship Id="rId31" Type="http://schemas.openxmlformats.org/officeDocument/2006/relationships/hyperlink" Target="about:blank" TargetMode="External" /><Relationship Id="rId32" Type="http://schemas.openxmlformats.org/officeDocument/2006/relationships/hyperlink" Target="about:blank" TargetMode="External" /><Relationship Id="rId33" Type="http://schemas.openxmlformats.org/officeDocument/2006/relationships/hyperlink" Target="about:blank" TargetMode="External" /><Relationship Id="rId34" Type="http://schemas.openxmlformats.org/officeDocument/2006/relationships/hyperlink" Target="about:blank" TargetMode="External" /><Relationship Id="rId35" Type="http://schemas.openxmlformats.org/officeDocument/2006/relationships/hyperlink" Target="about:blank" TargetMode="External" /><Relationship Id="rId36" Type="http://schemas.openxmlformats.org/officeDocument/2006/relationships/hyperlink" Target="about:blank" TargetMode="External" /><Relationship Id="rId37" Type="http://schemas.openxmlformats.org/officeDocument/2006/relationships/hyperlink" Target="about:blank" TargetMode="External" /><Relationship Id="rId38" Type="http://schemas.openxmlformats.org/officeDocument/2006/relationships/hyperlink" Target="about:blank" TargetMode="External" /><Relationship Id="rId39" Type="http://schemas.openxmlformats.org/officeDocument/2006/relationships/hyperlink" Target="about:blank" TargetMode="External" /><Relationship Id="rId40" Type="http://schemas.openxmlformats.org/officeDocument/2006/relationships/hyperlink" Target="about:blank" TargetMode="External" /><Relationship Id="rId41" Type="http://schemas.openxmlformats.org/officeDocument/2006/relationships/hyperlink" Target="about:blank" TargetMode="External" /><Relationship Id="rId42" Type="http://schemas.openxmlformats.org/officeDocument/2006/relationships/hyperlink" Target="about:blank" TargetMode="External" /><Relationship Id="rId43" Type="http://schemas.openxmlformats.org/officeDocument/2006/relationships/hyperlink" Target="about:blank" TargetMode="External" /><Relationship Id="rId44" Type="http://schemas.openxmlformats.org/officeDocument/2006/relationships/hyperlink" Target="about:blank" TargetMode="External" /><Relationship Id="rId45" Type="http://schemas.openxmlformats.org/officeDocument/2006/relationships/hyperlink" Target="about:blank" TargetMode="External" /><Relationship Id="rId46" Type="http://schemas.openxmlformats.org/officeDocument/2006/relationships/hyperlink" Target="about:blank" TargetMode="External" /><Relationship Id="rId47" Type="http://schemas.openxmlformats.org/officeDocument/2006/relationships/hyperlink" Target="about:blank" TargetMode="External" /><Relationship Id="rId48" Type="http://schemas.openxmlformats.org/officeDocument/2006/relationships/hyperlink" Target="about:blank" TargetMode="External" /><Relationship Id="rId49" Type="http://schemas.openxmlformats.org/officeDocument/2006/relationships/hyperlink" Target="about:blank" TargetMode="External" /><Relationship Id="rId50" Type="http://schemas.openxmlformats.org/officeDocument/2006/relationships/hyperlink" Target="about:blank" TargetMode="External" /><Relationship Id="rId51" Type="http://schemas.openxmlformats.org/officeDocument/2006/relationships/hyperlink" Target="about:blank" TargetMode="External" /><Relationship Id="rId52" Type="http://schemas.openxmlformats.org/officeDocument/2006/relationships/hyperlink" Target="about:blank" TargetMode="External" /><Relationship Id="rId53" Type="http://schemas.openxmlformats.org/officeDocument/2006/relationships/hyperlink" Target="about:blank" TargetMode="External" /><Relationship Id="rId54" Type="http://schemas.openxmlformats.org/officeDocument/2006/relationships/hyperlink" Target="about:blank" TargetMode="External" /><Relationship Id="rId55" Type="http://schemas.openxmlformats.org/officeDocument/2006/relationships/hyperlink" Target="about:blank" TargetMode="External" /><Relationship Id="rId56" Type="http://schemas.openxmlformats.org/officeDocument/2006/relationships/hyperlink" Target="about:blank" TargetMode="External" /><Relationship Id="rId57" Type="http://schemas.openxmlformats.org/officeDocument/2006/relationships/hyperlink" Target="about:blank" TargetMode="External" /><Relationship Id="rId58" Type="http://schemas.openxmlformats.org/officeDocument/2006/relationships/hyperlink" Target="about:blank" TargetMode="External" /><Relationship Id="rId59" Type="http://schemas.openxmlformats.org/officeDocument/2006/relationships/hyperlink" Target="about:blank" TargetMode="External" /><Relationship Id="rId60" Type="http://schemas.openxmlformats.org/officeDocument/2006/relationships/hyperlink" Target="about:blank" TargetMode="External" /><Relationship Id="rId61" Type="http://schemas.openxmlformats.org/officeDocument/2006/relationships/hyperlink" Target="about:blank" TargetMode="External" /><Relationship Id="rId62" Type="http://schemas.openxmlformats.org/officeDocument/2006/relationships/hyperlink" Target="about:blank" TargetMode="External" /><Relationship Id="rId63" Type="http://schemas.openxmlformats.org/officeDocument/2006/relationships/hyperlink" Target="about:blank" TargetMode="External" /><Relationship Id="rId64" Type="http://schemas.openxmlformats.org/officeDocument/2006/relationships/hyperlink" Target="about:blank" TargetMode="External" /><Relationship Id="rId65" Type="http://schemas.openxmlformats.org/officeDocument/2006/relationships/hyperlink" Target="about:blank" TargetMode="External" /><Relationship Id="rId66" Type="http://schemas.openxmlformats.org/officeDocument/2006/relationships/hyperlink" Target="about:blank" TargetMode="External" /><Relationship Id="rId67" Type="http://schemas.openxmlformats.org/officeDocument/2006/relationships/hyperlink" Target="about:blank" TargetMode="External" /><Relationship Id="rId68" Type="http://schemas.openxmlformats.org/officeDocument/2006/relationships/hyperlink" Target="about:blank" TargetMode="External" /><Relationship Id="rId69" Type="http://schemas.openxmlformats.org/officeDocument/2006/relationships/hyperlink" Target="about:blank" TargetMode="External" /><Relationship Id="rId70" Type="http://schemas.openxmlformats.org/officeDocument/2006/relationships/hyperlink" Target="about:blank" TargetMode="External" /><Relationship Id="rId71" Type="http://schemas.openxmlformats.org/officeDocument/2006/relationships/hyperlink" Target="about:blank" TargetMode="External" /><Relationship Id="rId72" Type="http://schemas.openxmlformats.org/officeDocument/2006/relationships/hyperlink" Target="about:blank" TargetMode="External" /><Relationship Id="rId73" Type="http://schemas.openxmlformats.org/officeDocument/2006/relationships/hyperlink" Target="about:blank" TargetMode="External" /><Relationship Id="rId74" Type="http://schemas.openxmlformats.org/officeDocument/2006/relationships/hyperlink" Target="about:blank" TargetMode="External" /><Relationship Id="rId75" Type="http://schemas.openxmlformats.org/officeDocument/2006/relationships/hyperlink" Target="about:blank" TargetMode="External" /><Relationship Id="rId76" Type="http://schemas.openxmlformats.org/officeDocument/2006/relationships/hyperlink" Target="about:blank" TargetMode="External" /><Relationship Id="rId77" Type="http://schemas.openxmlformats.org/officeDocument/2006/relationships/hyperlink" Target="about:blank" TargetMode="External" /><Relationship Id="rId78" Type="http://schemas.openxmlformats.org/officeDocument/2006/relationships/hyperlink" Target="about:blank" TargetMode="External" /><Relationship Id="rId79" Type="http://schemas.openxmlformats.org/officeDocument/2006/relationships/hyperlink" Target="about:blank" TargetMode="External" /><Relationship Id="rId80" Type="http://schemas.openxmlformats.org/officeDocument/2006/relationships/hyperlink" Target="about:blank" TargetMode="External" /><Relationship Id="rId81" Type="http://schemas.openxmlformats.org/officeDocument/2006/relationships/hyperlink" Target="about:blank" TargetMode="External" /><Relationship Id="rId82" Type="http://schemas.openxmlformats.org/officeDocument/2006/relationships/hyperlink" Target="about:blank" TargetMode="External" /><Relationship Id="rId83" Type="http://schemas.openxmlformats.org/officeDocument/2006/relationships/hyperlink" Target="about:blank" TargetMode="External" /><Relationship Id="rId84" Type="http://schemas.openxmlformats.org/officeDocument/2006/relationships/hyperlink" Target="about:blank" TargetMode="External" /><Relationship Id="rId85" Type="http://schemas.openxmlformats.org/officeDocument/2006/relationships/hyperlink" Target="about:blank" TargetMode="External" /><Relationship Id="rId86" Type="http://schemas.openxmlformats.org/officeDocument/2006/relationships/hyperlink" Target="about:blank" TargetMode="External" /><Relationship Id="rId87" Type="http://schemas.openxmlformats.org/officeDocument/2006/relationships/hyperlink" Target="about:blank" TargetMode="External" /><Relationship Id="rId88" Type="http://schemas.openxmlformats.org/officeDocument/2006/relationships/hyperlink" Target="about:blank" TargetMode="External" /><Relationship Id="rId89" Type="http://schemas.openxmlformats.org/officeDocument/2006/relationships/hyperlink" Target="about:blank" TargetMode="External" /><Relationship Id="rId90" Type="http://schemas.openxmlformats.org/officeDocument/2006/relationships/hyperlink" Target="about:blank" TargetMode="External" /><Relationship Id="rId91" Type="http://schemas.openxmlformats.org/officeDocument/2006/relationships/hyperlink" Target="about:blank" TargetMode="External" /><Relationship Id="rId92" Type="http://schemas.openxmlformats.org/officeDocument/2006/relationships/hyperlink" Target="about:blank" TargetMode="External" /><Relationship Id="rId93" Type="http://schemas.openxmlformats.org/officeDocument/2006/relationships/hyperlink" Target="about:blank" TargetMode="External" /><Relationship Id="rId94" Type="http://schemas.openxmlformats.org/officeDocument/2006/relationships/hyperlink" Target="about:blank" TargetMode="External" /><Relationship Id="rId95" Type="http://schemas.openxmlformats.org/officeDocument/2006/relationships/hyperlink" Target="about:blank" TargetMode="External" /><Relationship Id="rId96" Type="http://schemas.openxmlformats.org/officeDocument/2006/relationships/hyperlink" Target="about:blank" TargetMode="External" /><Relationship Id="rId97" Type="http://schemas.openxmlformats.org/officeDocument/2006/relationships/hyperlink" Target="about:blank" TargetMode="External" /><Relationship Id="rId98" Type="http://schemas.openxmlformats.org/officeDocument/2006/relationships/hyperlink" Target="about:blank" TargetMode="External" /><Relationship Id="rId99" Type="http://schemas.openxmlformats.org/officeDocument/2006/relationships/hyperlink" Target="about:blank" TargetMode="External" /><Relationship Id="rId100" Type="http://schemas.openxmlformats.org/officeDocument/2006/relationships/hyperlink" Target="about:blank" TargetMode="External" /><Relationship Id="rId101" Type="http://schemas.openxmlformats.org/officeDocument/2006/relationships/hyperlink" Target="about:blank" TargetMode="External" /><Relationship Id="rId102" Type="http://schemas.openxmlformats.org/officeDocument/2006/relationships/hyperlink" Target="about:blank" TargetMode="External" /><Relationship Id="rId103" Type="http://schemas.openxmlformats.org/officeDocument/2006/relationships/hyperlink" Target="about:blank" TargetMode="External" /><Relationship Id="rId104" Type="http://schemas.openxmlformats.org/officeDocument/2006/relationships/hyperlink" Target="about:blank" TargetMode="External" /><Relationship Id="rId105" Type="http://schemas.openxmlformats.org/officeDocument/2006/relationships/hyperlink" Target="about:blank" TargetMode="External" /><Relationship Id="rId106" Type="http://schemas.openxmlformats.org/officeDocument/2006/relationships/hyperlink" Target="about:blank" TargetMode="External" /><Relationship Id="rId107" Type="http://schemas.openxmlformats.org/officeDocument/2006/relationships/hyperlink" Target="about:blank" TargetMode="External" /><Relationship Id="rId108" Type="http://schemas.openxmlformats.org/officeDocument/2006/relationships/hyperlink" Target="about:blank" TargetMode="External" /><Relationship Id="rId109" Type="http://schemas.openxmlformats.org/officeDocument/2006/relationships/hyperlink" Target="about:blank" TargetMode="External" /><Relationship Id="rId110" Type="http://schemas.openxmlformats.org/officeDocument/2006/relationships/hyperlink" Target="about:blank" TargetMode="External" /><Relationship Id="rId111" Type="http://schemas.openxmlformats.org/officeDocument/2006/relationships/hyperlink" Target="about:blank" TargetMode="External" /><Relationship Id="rId112" Type="http://schemas.openxmlformats.org/officeDocument/2006/relationships/hyperlink" Target="about:blank" TargetMode="External" /><Relationship Id="rId113" Type="http://schemas.openxmlformats.org/officeDocument/2006/relationships/hyperlink" Target="about:blank" TargetMode="External" /><Relationship Id="rId114" Type="http://schemas.openxmlformats.org/officeDocument/2006/relationships/hyperlink" Target="about:blank" TargetMode="External" /><Relationship Id="rId115" Type="http://schemas.openxmlformats.org/officeDocument/2006/relationships/hyperlink" Target="about:blank" TargetMode="External" /><Relationship Id="rId116" Type="http://schemas.openxmlformats.org/officeDocument/2006/relationships/hyperlink" Target="about:blank" TargetMode="External" /><Relationship Id="rId117" Type="http://schemas.openxmlformats.org/officeDocument/2006/relationships/hyperlink" Target="about:blank" TargetMode="External" /><Relationship Id="rId118" Type="http://schemas.openxmlformats.org/officeDocument/2006/relationships/hyperlink" Target="about:blank" TargetMode="External" /><Relationship Id="rId119" Type="http://schemas.openxmlformats.org/officeDocument/2006/relationships/hyperlink" Target="about:blank" TargetMode="External" /><Relationship Id="rId120" Type="http://schemas.openxmlformats.org/officeDocument/2006/relationships/hyperlink" Target="about:blank" TargetMode="External" /><Relationship Id="rId121" Type="http://schemas.openxmlformats.org/officeDocument/2006/relationships/hyperlink" Target="about:blank" TargetMode="External" /><Relationship Id="rId122" Type="http://schemas.openxmlformats.org/officeDocument/2006/relationships/hyperlink" Target="about:blank" TargetMode="External" /><Relationship Id="rId123" Type="http://schemas.openxmlformats.org/officeDocument/2006/relationships/hyperlink" Target="about:blank" TargetMode="External" /><Relationship Id="rId124" Type="http://schemas.openxmlformats.org/officeDocument/2006/relationships/hyperlink" Target="about:blank" TargetMode="External" /><Relationship Id="rId125" Type="http://schemas.openxmlformats.org/officeDocument/2006/relationships/hyperlink" Target="about:blank" TargetMode="External" /><Relationship Id="rId126" Type="http://schemas.openxmlformats.org/officeDocument/2006/relationships/hyperlink" Target="about:blank" TargetMode="External" /><Relationship Id="rId127" Type="http://schemas.openxmlformats.org/officeDocument/2006/relationships/hyperlink" Target="about:blan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90" name="Picture 89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91" name="Picture 90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92" name="Picture 91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248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93" name="Picture 92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94" name="Picture 93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95" name="Picture 94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314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96" name="Picture 95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715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97" name="Picture 96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98" name="Picture 97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99" name="Picture 98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039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00" name="Picture 99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305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101" name="Picture 100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705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02" name="Picture 101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163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03" name="Picture 102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429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04" name="Picture 103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62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05" name="Picture 104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886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06" name="Picture 105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77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07" name="Picture 106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47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08" name="Picture 107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668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09" name="Picture 108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068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110" name="Picture 109">
          <a:hlinkClick r:id="rId4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46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128" name="Picture 127">
          <a:hlinkClick r:id="rId4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129" name="Picture 128">
          <a:hlinkClick r:id="rId4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130" name="Picture 129">
          <a:hlinkClick r:id="rId4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248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131" name="Picture 130">
          <a:hlinkClick r:id="rId5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32" name="Picture 131">
          <a:hlinkClick r:id="rId5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33" name="Picture 132">
          <a:hlinkClick r:id="rId5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314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134" name="Picture 133">
          <a:hlinkClick r:id="rId5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715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135" name="Picture 134">
          <a:hlinkClick r:id="rId5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136" name="Picture 135">
          <a:hlinkClick r:id="rId6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37" name="Picture 136">
          <a:hlinkClick r:id="rId6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039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8" name="Picture 137">
          <a:hlinkClick r:id="rId6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305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139" name="Picture 138">
          <a:hlinkClick r:id="rId6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705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40" name="Picture 139">
          <a:hlinkClick r:id="rId6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163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41" name="Picture 140">
          <a:hlinkClick r:id="rId7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429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42" name="Picture 141">
          <a:hlinkClick r:id="rId7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62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43" name="Picture 142">
          <a:hlinkClick r:id="rId7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886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44" name="Picture 143">
          <a:hlinkClick r:id="rId7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77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45" name="Picture 144">
          <a:hlinkClick r:id="rId7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47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46" name="Picture 145">
          <a:hlinkClick r:id="rId8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668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47" name="Picture 146">
          <a:hlinkClick r:id="rId8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068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148" name="Picture 147">
          <a:hlinkClick r:id="rId8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46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171450</xdr:colOff>
      <xdr:row>12</xdr:row>
      <xdr:rowOff>171450</xdr:rowOff>
    </xdr:to>
    <xdr:pic>
      <xdr:nvPicPr>
        <xdr:cNvPr id="86" name="Picture 85">
          <a:hlinkClick r:id="rId8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87" name="Picture 86">
          <a:hlinkClick r:id="rId8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384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88" name="Picture 87">
          <a:hlinkClick r:id="rId9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2481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89" name="Picture 88">
          <a:hlinkClick r:id="rId9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514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111" name="Picture 110">
          <a:hlinkClick r:id="rId9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47815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112" name="Picture 111">
          <a:hlinkClick r:id="rId9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314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171450</xdr:colOff>
      <xdr:row>19</xdr:row>
      <xdr:rowOff>171450</xdr:rowOff>
    </xdr:to>
    <xdr:pic>
      <xdr:nvPicPr>
        <xdr:cNvPr id="113" name="Picture 112">
          <a:hlinkClick r:id="rId9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715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171450</xdr:colOff>
      <xdr:row>22</xdr:row>
      <xdr:rowOff>171450</xdr:rowOff>
    </xdr:to>
    <xdr:pic>
      <xdr:nvPicPr>
        <xdr:cNvPr id="114" name="Picture 113">
          <a:hlinkClick r:id="rId10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6648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171450</xdr:colOff>
      <xdr:row>24</xdr:row>
      <xdr:rowOff>171450</xdr:rowOff>
    </xdr:to>
    <xdr:pic>
      <xdr:nvPicPr>
        <xdr:cNvPr id="115" name="Picture 114">
          <a:hlinkClick r:id="rId10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71056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16" name="Picture 115">
          <a:hlinkClick r:id="rId10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039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17" name="Picture 116">
          <a:hlinkClick r:id="rId10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3058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171450</xdr:colOff>
      <xdr:row>29</xdr:row>
      <xdr:rowOff>171450</xdr:rowOff>
    </xdr:to>
    <xdr:pic>
      <xdr:nvPicPr>
        <xdr:cNvPr id="118" name="Picture 117">
          <a:hlinkClick r:id="rId10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87058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19" name="Picture 118">
          <a:hlinkClick r:id="rId1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163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20" name="Picture 119">
          <a:hlinkClick r:id="rId1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4297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21" name="Picture 120">
          <a:hlinkClick r:id="rId1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6202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22" name="Picture 121">
          <a:hlinkClick r:id="rId1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98869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23" name="Picture 122">
          <a:hlinkClick r:id="rId1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0774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124" name="Picture 123">
          <a:hlinkClick r:id="rId1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4775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125" name="Picture 124">
          <a:hlinkClick r:id="rId1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06680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171450</xdr:colOff>
      <xdr:row>38</xdr:row>
      <xdr:rowOff>171450</xdr:rowOff>
    </xdr:to>
    <xdr:pic>
      <xdr:nvPicPr>
        <xdr:cNvPr id="126" name="Picture 125">
          <a:hlinkClick r:id="rId1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06805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171450</xdr:colOff>
      <xdr:row>39</xdr:row>
      <xdr:rowOff>171450</xdr:rowOff>
    </xdr:to>
    <xdr:pic>
      <xdr:nvPicPr>
        <xdr:cNvPr id="127" name="Picture 126">
          <a:hlinkClick r:id="rId1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114681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87"/>
  <sheetViews>
    <sheetView tabSelected="1" zoomScale="90" zoomScaleNormal="90" workbookViewId="0" topLeftCell="B1">
      <selection activeCell="G70" sqref="G70"/>
    </sheetView>
  </sheetViews>
  <sheetFormatPr defaultColWidth="9.140625" defaultRowHeight="15"/>
  <cols>
    <col min="1" max="1" width="9.140625" style="1" customWidth="1"/>
    <col min="2" max="2" width="4.28125" style="6" customWidth="1"/>
    <col min="3" max="3" width="13.28125" style="6" customWidth="1"/>
    <col min="4" max="4" width="46.00390625" style="6" customWidth="1"/>
    <col min="5" max="5" width="17.57421875" style="12" customWidth="1"/>
    <col min="6" max="6" width="14.8515625" style="6" customWidth="1"/>
    <col min="7" max="7" width="14.28125" style="6" customWidth="1"/>
    <col min="8" max="8" width="11.140625" style="6" customWidth="1"/>
    <col min="9" max="9" width="12.00390625" style="160" customWidth="1"/>
    <col min="10" max="10" width="10.28125" style="6" customWidth="1"/>
    <col min="11" max="11" width="12.7109375" style="6" bestFit="1" customWidth="1"/>
    <col min="12" max="12" width="9.28125" style="1" bestFit="1" customWidth="1"/>
    <col min="13" max="13" width="14.421875" style="1" customWidth="1"/>
    <col min="14" max="14" width="13.8515625" style="1" customWidth="1"/>
    <col min="15" max="15" width="9.28125" style="1" bestFit="1" customWidth="1"/>
    <col min="16" max="16" width="9.57421875" style="1" bestFit="1" customWidth="1"/>
    <col min="17" max="16384" width="9.140625" style="1" customWidth="1"/>
  </cols>
  <sheetData>
    <row r="1" spans="2:15" ht="18.75" thickBot="1">
      <c r="B1" s="116" t="s">
        <v>150</v>
      </c>
      <c r="C1" s="117"/>
      <c r="D1" s="117"/>
      <c r="E1" s="117"/>
      <c r="F1" s="117"/>
      <c r="G1" s="117"/>
      <c r="H1" s="117"/>
      <c r="I1" s="117"/>
      <c r="J1" s="117"/>
      <c r="K1" s="117"/>
      <c r="L1" s="55"/>
      <c r="M1" s="55"/>
      <c r="N1" s="55"/>
      <c r="O1" s="56"/>
    </row>
    <row r="2" spans="2:15" ht="15" customHeight="1">
      <c r="B2" s="121"/>
      <c r="C2" s="118"/>
      <c r="D2" s="2"/>
      <c r="E2" s="10"/>
      <c r="F2" s="2"/>
      <c r="G2" s="2"/>
      <c r="H2" s="2"/>
      <c r="I2" s="146"/>
      <c r="J2" s="2"/>
      <c r="K2" s="2"/>
      <c r="L2" s="2"/>
      <c r="M2" s="2"/>
      <c r="N2" s="2"/>
      <c r="O2" s="37"/>
    </row>
    <row r="3" spans="2:15" ht="15.75" customHeight="1" thickBot="1">
      <c r="B3" s="122"/>
      <c r="C3" s="120"/>
      <c r="D3" s="39"/>
      <c r="E3" s="120"/>
      <c r="F3" s="120"/>
      <c r="G3" s="120"/>
      <c r="H3" s="120"/>
      <c r="I3" s="120"/>
      <c r="J3" s="120"/>
      <c r="K3" s="39"/>
      <c r="L3" s="39"/>
      <c r="M3" s="39"/>
      <c r="N3" s="39"/>
      <c r="O3" s="41"/>
    </row>
    <row r="4" spans="2:15" ht="15">
      <c r="B4" s="49" t="s">
        <v>0</v>
      </c>
      <c r="C4" s="30"/>
      <c r="D4" s="30" t="s">
        <v>1</v>
      </c>
      <c r="E4" s="9"/>
      <c r="F4" s="23"/>
      <c r="G4" s="23"/>
      <c r="H4" s="23"/>
      <c r="I4" s="147"/>
      <c r="J4" s="23"/>
      <c r="K4" s="2"/>
      <c r="L4" s="2"/>
      <c r="M4" s="2"/>
      <c r="N4" s="2"/>
      <c r="O4" s="37"/>
    </row>
    <row r="5" spans="2:15" ht="28.5" customHeight="1">
      <c r="B5" s="53"/>
      <c r="C5" s="23"/>
      <c r="D5" s="23" t="s">
        <v>94</v>
      </c>
      <c r="E5" s="94" t="s">
        <v>152</v>
      </c>
      <c r="F5" s="94"/>
      <c r="G5" s="94"/>
      <c r="H5" s="94"/>
      <c r="I5" s="148"/>
      <c r="J5" s="70"/>
      <c r="K5" s="124"/>
      <c r="L5" s="124"/>
      <c r="M5" s="2"/>
      <c r="N5" s="2"/>
      <c r="O5" s="37"/>
    </row>
    <row r="6" spans="2:15" ht="20.1" customHeight="1">
      <c r="B6" s="53"/>
      <c r="C6" s="23"/>
      <c r="D6" s="23" t="s">
        <v>2</v>
      </c>
      <c r="E6" s="83" t="s">
        <v>125</v>
      </c>
      <c r="F6" s="83"/>
      <c r="G6" s="83"/>
      <c r="H6" s="83"/>
      <c r="I6" s="149"/>
      <c r="J6" s="63"/>
      <c r="K6" s="124"/>
      <c r="L6" s="124"/>
      <c r="M6" s="2"/>
      <c r="N6" s="2"/>
      <c r="O6" s="37"/>
    </row>
    <row r="7" spans="2:15" ht="20.1" customHeight="1">
      <c r="B7" s="53"/>
      <c r="C7" s="23"/>
      <c r="D7" s="23" t="s">
        <v>3</v>
      </c>
      <c r="E7" s="83" t="s">
        <v>138</v>
      </c>
      <c r="F7" s="83"/>
      <c r="G7" s="83"/>
      <c r="H7" s="83"/>
      <c r="I7" s="149"/>
      <c r="J7" s="63"/>
      <c r="K7" s="124"/>
      <c r="L7" s="124"/>
      <c r="M7" s="2"/>
      <c r="N7" s="118"/>
      <c r="O7" s="119"/>
    </row>
    <row r="8" spans="2:15" ht="20.1" customHeight="1">
      <c r="B8" s="53"/>
      <c r="C8" s="23"/>
      <c r="D8" s="23" t="s">
        <v>4</v>
      </c>
      <c r="E8" s="83" t="s">
        <v>153</v>
      </c>
      <c r="F8" s="83"/>
      <c r="G8" s="83"/>
      <c r="H8" s="83"/>
      <c r="I8" s="149"/>
      <c r="J8" s="63"/>
      <c r="K8" s="124"/>
      <c r="L8" s="124"/>
      <c r="M8" s="2"/>
      <c r="N8" s="2"/>
      <c r="O8" s="37"/>
    </row>
    <row r="9" spans="2:15" ht="20.1" customHeight="1" thickBot="1">
      <c r="B9" s="54"/>
      <c r="C9" s="43"/>
      <c r="D9" s="43" t="s">
        <v>95</v>
      </c>
      <c r="E9" s="142" t="s">
        <v>151</v>
      </c>
      <c r="F9" s="123"/>
      <c r="G9" s="123"/>
      <c r="H9" s="123"/>
      <c r="I9" s="150"/>
      <c r="J9" s="69"/>
      <c r="K9" s="125"/>
      <c r="L9" s="125"/>
      <c r="M9" s="39"/>
      <c r="N9" s="39"/>
      <c r="O9" s="41"/>
    </row>
    <row r="10" spans="2:15" ht="15.75" thickBot="1">
      <c r="B10" s="36"/>
      <c r="C10" s="2"/>
      <c r="D10" s="2"/>
      <c r="E10" s="10"/>
      <c r="F10" s="2"/>
      <c r="G10" s="2"/>
      <c r="H10" s="2"/>
      <c r="I10" s="146"/>
      <c r="J10" s="2"/>
      <c r="K10" s="111"/>
      <c r="L10" s="111"/>
      <c r="M10" s="2"/>
      <c r="N10" s="2"/>
      <c r="O10" s="37"/>
    </row>
    <row r="11" spans="2:15" ht="20.1" customHeight="1">
      <c r="B11" s="49" t="s">
        <v>5</v>
      </c>
      <c r="C11" s="50"/>
      <c r="D11" s="50" t="s">
        <v>6</v>
      </c>
      <c r="E11" s="51"/>
      <c r="F11" s="52"/>
      <c r="G11" s="52"/>
      <c r="H11" s="52"/>
      <c r="I11" s="151"/>
      <c r="J11" s="52"/>
      <c r="K11" s="34"/>
      <c r="L11" s="34"/>
      <c r="M11" s="34"/>
      <c r="N11" s="34"/>
      <c r="O11" s="35"/>
    </row>
    <row r="12" spans="2:15" ht="20.1" customHeight="1">
      <c r="B12" s="53"/>
      <c r="C12" s="23"/>
      <c r="D12" s="23" t="s">
        <v>7</v>
      </c>
      <c r="E12" s="64">
        <v>538</v>
      </c>
      <c r="F12" s="65"/>
      <c r="G12" s="65"/>
      <c r="H12" s="65"/>
      <c r="I12" s="152"/>
      <c r="J12" s="65"/>
      <c r="K12" s="2"/>
      <c r="L12" s="2"/>
      <c r="M12" s="2"/>
      <c r="N12" s="2"/>
      <c r="O12" s="37"/>
    </row>
    <row r="13" spans="2:15" ht="20.1" customHeight="1">
      <c r="B13" s="53"/>
      <c r="C13" s="23"/>
      <c r="D13" s="23" t="s">
        <v>8</v>
      </c>
      <c r="E13" s="64">
        <v>1053.5</v>
      </c>
      <c r="F13" s="65"/>
      <c r="G13" s="65"/>
      <c r="H13" s="65"/>
      <c r="I13" s="152"/>
      <c r="J13" s="65"/>
      <c r="K13" s="2"/>
      <c r="L13" s="2"/>
      <c r="M13" s="2"/>
      <c r="N13" s="2"/>
      <c r="O13" s="37"/>
    </row>
    <row r="14" spans="2:15" ht="20.1" customHeight="1">
      <c r="B14" s="53"/>
      <c r="C14" s="23"/>
      <c r="D14" s="23" t="s">
        <v>9</v>
      </c>
      <c r="E14" s="66" t="s">
        <v>120</v>
      </c>
      <c r="F14" s="65"/>
      <c r="G14" s="65"/>
      <c r="H14" s="65"/>
      <c r="I14" s="152"/>
      <c r="J14" s="65"/>
      <c r="K14" s="2"/>
      <c r="L14" s="2"/>
      <c r="M14" s="2"/>
      <c r="N14" s="2"/>
      <c r="O14" s="37"/>
    </row>
    <row r="15" spans="2:15" ht="20.1" customHeight="1">
      <c r="B15" s="53"/>
      <c r="C15" s="23"/>
      <c r="D15" s="23" t="s">
        <v>10</v>
      </c>
      <c r="E15" s="67" t="s">
        <v>143</v>
      </c>
      <c r="F15" s="65"/>
      <c r="G15" s="65"/>
      <c r="H15" s="65"/>
      <c r="I15" s="152"/>
      <c r="J15" s="65"/>
      <c r="K15" s="2"/>
      <c r="L15" s="2"/>
      <c r="M15" s="2"/>
      <c r="N15" s="2"/>
      <c r="O15" s="37"/>
    </row>
    <row r="16" spans="2:15" ht="20.1" customHeight="1">
      <c r="B16" s="53"/>
      <c r="C16" s="23"/>
      <c r="D16" s="23" t="s">
        <v>40</v>
      </c>
      <c r="E16" s="126" t="s">
        <v>156</v>
      </c>
      <c r="F16" s="126"/>
      <c r="G16" s="126"/>
      <c r="H16" s="126"/>
      <c r="I16" s="126"/>
      <c r="J16" s="126"/>
      <c r="K16" s="126"/>
      <c r="L16" s="126"/>
      <c r="M16" s="126"/>
      <c r="N16" s="2"/>
      <c r="O16" s="37"/>
    </row>
    <row r="17" spans="2:15" ht="20.1" customHeight="1">
      <c r="B17" s="53"/>
      <c r="C17" s="23"/>
      <c r="D17" s="23"/>
      <c r="E17" s="126"/>
      <c r="F17" s="126"/>
      <c r="G17" s="126"/>
      <c r="H17" s="126"/>
      <c r="I17" s="126"/>
      <c r="J17" s="126"/>
      <c r="K17" s="126"/>
      <c r="L17" s="126"/>
      <c r="M17" s="126"/>
      <c r="N17" s="2"/>
      <c r="O17" s="37"/>
    </row>
    <row r="18" spans="2:15" ht="20.1" customHeight="1" thickBot="1">
      <c r="B18" s="54"/>
      <c r="C18" s="43"/>
      <c r="D18" s="43"/>
      <c r="E18" s="68"/>
      <c r="F18" s="13"/>
      <c r="G18" s="13"/>
      <c r="H18" s="13"/>
      <c r="I18" s="153"/>
      <c r="J18" s="13"/>
      <c r="K18" s="39"/>
      <c r="L18" s="39"/>
      <c r="M18" s="39"/>
      <c r="N18" s="39"/>
      <c r="O18" s="41"/>
    </row>
    <row r="19" spans="2:15" ht="20.1" customHeight="1" thickBot="1">
      <c r="B19" s="53"/>
      <c r="C19" s="23"/>
      <c r="D19" s="23"/>
      <c r="E19" s="9"/>
      <c r="F19" s="23"/>
      <c r="G19" s="23"/>
      <c r="H19" s="23"/>
      <c r="I19" s="147"/>
      <c r="J19" s="23"/>
      <c r="K19" s="111"/>
      <c r="L19" s="111"/>
      <c r="M19" s="2"/>
      <c r="N19" s="2"/>
      <c r="O19" s="37"/>
    </row>
    <row r="20" spans="2:15" ht="20.1" customHeight="1">
      <c r="B20" s="31" t="s">
        <v>13</v>
      </c>
      <c r="C20" s="32"/>
      <c r="D20" s="32" t="s">
        <v>101</v>
      </c>
      <c r="E20" s="48"/>
      <c r="F20" s="34"/>
      <c r="G20" s="34"/>
      <c r="H20" s="34"/>
      <c r="I20" s="154"/>
      <c r="J20" s="34"/>
      <c r="K20" s="34"/>
      <c r="L20" s="34"/>
      <c r="M20" s="34"/>
      <c r="N20" s="34"/>
      <c r="O20" s="35"/>
    </row>
    <row r="21" spans="2:15" ht="20.1" customHeight="1">
      <c r="B21" s="36"/>
      <c r="C21" s="2"/>
      <c r="D21" s="23" t="s">
        <v>11</v>
      </c>
      <c r="E21" s="9">
        <v>1237</v>
      </c>
      <c r="F21" s="2"/>
      <c r="G21" s="2"/>
      <c r="H21" s="2"/>
      <c r="I21" s="146"/>
      <c r="J21" s="2"/>
      <c r="K21" s="2"/>
      <c r="L21" s="2"/>
      <c r="M21" s="2"/>
      <c r="N21" s="2"/>
      <c r="O21" s="37"/>
    </row>
    <row r="22" spans="2:15" ht="20.1" customHeight="1">
      <c r="B22" s="36"/>
      <c r="C22" s="2"/>
      <c r="D22" s="23" t="s">
        <v>102</v>
      </c>
      <c r="E22" s="9">
        <v>295</v>
      </c>
      <c r="F22" s="2"/>
      <c r="G22" s="2"/>
      <c r="H22" s="2"/>
      <c r="I22" s="146"/>
      <c r="J22" s="2"/>
      <c r="K22" s="2"/>
      <c r="L22" s="2"/>
      <c r="M22" s="2"/>
      <c r="N22" s="2"/>
      <c r="O22" s="37"/>
    </row>
    <row r="23" spans="2:15" ht="20.1" customHeight="1">
      <c r="B23" s="36"/>
      <c r="C23" s="2"/>
      <c r="D23" s="23" t="s">
        <v>12</v>
      </c>
      <c r="E23" s="9">
        <v>855</v>
      </c>
      <c r="F23" s="2"/>
      <c r="G23" s="2"/>
      <c r="H23" s="2"/>
      <c r="I23" s="146"/>
      <c r="J23" s="2"/>
      <c r="K23" s="2"/>
      <c r="L23" s="2"/>
      <c r="M23" s="2"/>
      <c r="N23" s="2"/>
      <c r="O23" s="37"/>
    </row>
    <row r="24" spans="2:15" ht="20.1" customHeight="1" thickBot="1">
      <c r="B24" s="38"/>
      <c r="C24" s="39"/>
      <c r="D24" s="43" t="s">
        <v>35</v>
      </c>
      <c r="E24" s="85">
        <f>0+212</f>
        <v>212</v>
      </c>
      <c r="F24" s="39"/>
      <c r="G24" s="39"/>
      <c r="H24" s="39"/>
      <c r="I24" s="155"/>
      <c r="J24" s="39"/>
      <c r="K24" s="39"/>
      <c r="L24" s="39"/>
      <c r="M24" s="39"/>
      <c r="N24" s="39"/>
      <c r="O24" s="41"/>
    </row>
    <row r="25" spans="2:15" ht="24.95" customHeight="1">
      <c r="B25" s="47" t="s">
        <v>14</v>
      </c>
      <c r="C25" s="45"/>
      <c r="D25" s="46" t="s">
        <v>103</v>
      </c>
      <c r="E25" s="16"/>
      <c r="F25" s="2"/>
      <c r="G25" s="2"/>
      <c r="H25" s="2"/>
      <c r="I25" s="146"/>
      <c r="J25" s="2"/>
      <c r="K25" s="2"/>
      <c r="L25" s="2"/>
      <c r="M25" s="2"/>
      <c r="N25" s="2"/>
      <c r="O25" s="37"/>
    </row>
    <row r="26" spans="2:15" ht="21" customHeight="1">
      <c r="B26" s="36"/>
      <c r="C26" s="2"/>
      <c r="D26" s="23" t="s">
        <v>96</v>
      </c>
      <c r="E26" s="86">
        <v>268</v>
      </c>
      <c r="F26" s="2"/>
      <c r="G26" s="2"/>
      <c r="H26" s="2"/>
      <c r="I26" s="146"/>
      <c r="J26" s="2"/>
      <c r="K26" s="2"/>
      <c r="L26" s="2"/>
      <c r="M26" s="2"/>
      <c r="N26" s="2"/>
      <c r="O26" s="37"/>
    </row>
    <row r="27" spans="2:15" ht="24" customHeight="1">
      <c r="B27" s="36"/>
      <c r="C27" s="2"/>
      <c r="D27" s="23" t="s">
        <v>97</v>
      </c>
      <c r="E27" s="86">
        <v>17091</v>
      </c>
      <c r="F27" s="2"/>
      <c r="G27" s="2"/>
      <c r="H27" s="2"/>
      <c r="I27" s="146"/>
      <c r="J27" s="2"/>
      <c r="K27" s="2"/>
      <c r="L27" s="2"/>
      <c r="M27" s="2"/>
      <c r="N27" s="2"/>
      <c r="O27" s="37"/>
    </row>
    <row r="28" spans="2:15" ht="36" customHeight="1">
      <c r="B28" s="36"/>
      <c r="C28" s="2"/>
      <c r="D28" s="23" t="s">
        <v>91</v>
      </c>
      <c r="E28" s="86">
        <v>36</v>
      </c>
      <c r="F28" s="2"/>
      <c r="G28" s="2"/>
      <c r="H28" s="2"/>
      <c r="I28" s="146"/>
      <c r="J28" s="2"/>
      <c r="K28" s="2"/>
      <c r="L28" s="2"/>
      <c r="M28" s="2"/>
      <c r="N28" s="2"/>
      <c r="O28" s="37"/>
    </row>
    <row r="29" spans="2:15" ht="60" customHeight="1">
      <c r="B29" s="36"/>
      <c r="C29" s="2"/>
      <c r="D29" s="23" t="s">
        <v>93</v>
      </c>
      <c r="E29" s="86">
        <v>38.19</v>
      </c>
      <c r="F29" s="2"/>
      <c r="G29" s="2"/>
      <c r="H29" s="2"/>
      <c r="I29" s="146"/>
      <c r="J29" s="2"/>
      <c r="K29" s="2"/>
      <c r="L29" s="2"/>
      <c r="M29" s="2"/>
      <c r="N29" s="2"/>
      <c r="O29" s="37"/>
    </row>
    <row r="30" spans="2:15" ht="37.5" customHeight="1" thickBot="1">
      <c r="B30" s="38"/>
      <c r="C30" s="39"/>
      <c r="D30" s="43" t="s">
        <v>92</v>
      </c>
      <c r="E30" s="68">
        <v>61.3</v>
      </c>
      <c r="F30" s="39"/>
      <c r="G30" s="39"/>
      <c r="H30" s="39"/>
      <c r="I30" s="155"/>
      <c r="J30" s="39"/>
      <c r="K30" s="39"/>
      <c r="L30" s="39"/>
      <c r="M30" s="39"/>
      <c r="N30" s="39"/>
      <c r="O30" s="41"/>
    </row>
    <row r="31" spans="2:15" ht="15.75" thickBot="1">
      <c r="B31" s="36"/>
      <c r="C31" s="2"/>
      <c r="D31" s="2"/>
      <c r="E31" s="16"/>
      <c r="F31" s="2"/>
      <c r="G31" s="2"/>
      <c r="H31" s="2"/>
      <c r="I31" s="146"/>
      <c r="J31" s="2"/>
      <c r="K31" s="111"/>
      <c r="L31" s="111"/>
      <c r="M31" s="2"/>
      <c r="N31" s="2"/>
      <c r="O31" s="37"/>
    </row>
    <row r="32" spans="2:15" ht="20.1" customHeight="1">
      <c r="B32" s="31" t="s">
        <v>23</v>
      </c>
      <c r="C32" s="32"/>
      <c r="D32" s="32" t="s">
        <v>15</v>
      </c>
      <c r="E32" s="42"/>
      <c r="F32" s="34"/>
      <c r="G32" s="34"/>
      <c r="H32" s="34"/>
      <c r="I32" s="154"/>
      <c r="J32" s="34"/>
      <c r="K32" s="34"/>
      <c r="L32" s="34"/>
      <c r="M32" s="34"/>
      <c r="N32" s="34"/>
      <c r="O32" s="35"/>
    </row>
    <row r="33" spans="2:15" ht="20.1" customHeight="1">
      <c r="B33" s="36"/>
      <c r="C33" s="2"/>
      <c r="D33" s="23" t="s">
        <v>16</v>
      </c>
      <c r="E33" s="87">
        <v>240.4</v>
      </c>
      <c r="F33" s="2"/>
      <c r="G33" s="2"/>
      <c r="H33" s="2"/>
      <c r="I33" s="146"/>
      <c r="J33" s="2"/>
      <c r="K33" s="2"/>
      <c r="L33" s="2"/>
      <c r="M33" s="2"/>
      <c r="N33" s="2"/>
      <c r="O33" s="37"/>
    </row>
    <row r="34" spans="2:15" ht="20.1" customHeight="1">
      <c r="B34" s="36"/>
      <c r="C34" s="2"/>
      <c r="D34" s="23" t="s">
        <v>17</v>
      </c>
      <c r="E34" s="87">
        <v>20</v>
      </c>
      <c r="F34" s="2"/>
      <c r="G34" s="2"/>
      <c r="H34" s="2"/>
      <c r="I34" s="146"/>
      <c r="J34" s="2"/>
      <c r="K34" s="2"/>
      <c r="L34" s="2"/>
      <c r="M34" s="2"/>
      <c r="N34" s="2"/>
      <c r="O34" s="37"/>
    </row>
    <row r="35" spans="2:15" ht="20.1" customHeight="1">
      <c r="B35" s="36"/>
      <c r="C35" s="2"/>
      <c r="D35" s="23" t="s">
        <v>18</v>
      </c>
      <c r="E35" s="87">
        <v>21.6</v>
      </c>
      <c r="F35" s="2"/>
      <c r="G35" s="2"/>
      <c r="H35" s="2"/>
      <c r="I35" s="146"/>
      <c r="J35" s="2"/>
      <c r="K35" s="2"/>
      <c r="L35" s="2"/>
      <c r="M35" s="2"/>
      <c r="N35" s="2"/>
      <c r="O35" s="37"/>
    </row>
    <row r="36" spans="2:15" ht="20.1" customHeight="1">
      <c r="B36" s="36"/>
      <c r="C36" s="2"/>
      <c r="D36" s="23" t="s">
        <v>19</v>
      </c>
      <c r="E36" s="87">
        <v>185.5</v>
      </c>
      <c r="F36" s="2"/>
      <c r="G36" s="2"/>
      <c r="H36" s="2"/>
      <c r="I36" s="146"/>
      <c r="J36" s="2"/>
      <c r="K36" s="2"/>
      <c r="L36" s="2"/>
      <c r="M36" s="2"/>
      <c r="N36" s="2"/>
      <c r="O36" s="37"/>
    </row>
    <row r="37" spans="2:15" ht="20.1" customHeight="1">
      <c r="B37" s="36"/>
      <c r="C37" s="2"/>
      <c r="D37" s="23" t="s">
        <v>20</v>
      </c>
      <c r="E37" s="87">
        <v>35.1</v>
      </c>
      <c r="F37" s="2"/>
      <c r="G37" s="2"/>
      <c r="H37" s="2"/>
      <c r="I37" s="146"/>
      <c r="J37" s="2"/>
      <c r="K37" s="2"/>
      <c r="L37" s="2"/>
      <c r="M37" s="2"/>
      <c r="N37" s="2"/>
      <c r="O37" s="37"/>
    </row>
    <row r="38" spans="2:15" ht="20.1" customHeight="1">
      <c r="B38" s="36"/>
      <c r="C38" s="2"/>
      <c r="D38" s="23" t="s">
        <v>21</v>
      </c>
      <c r="E38" s="87">
        <v>20</v>
      </c>
      <c r="F38" s="2"/>
      <c r="G38" s="2"/>
      <c r="H38" s="2"/>
      <c r="I38" s="146"/>
      <c r="J38" s="2"/>
      <c r="K38" s="2"/>
      <c r="L38" s="2"/>
      <c r="M38" s="2"/>
      <c r="N38" s="2"/>
      <c r="O38" s="37"/>
    </row>
    <row r="39" spans="2:15" ht="20.1" customHeight="1" thickBot="1">
      <c r="B39" s="38"/>
      <c r="C39" s="39"/>
      <c r="D39" s="43" t="s">
        <v>22</v>
      </c>
      <c r="E39" s="88">
        <v>0</v>
      </c>
      <c r="F39" s="39"/>
      <c r="G39" s="39"/>
      <c r="H39" s="39"/>
      <c r="I39" s="155"/>
      <c r="J39" s="39"/>
      <c r="K39" s="39"/>
      <c r="L39" s="39"/>
      <c r="M39" s="39"/>
      <c r="N39" s="39"/>
      <c r="O39" s="41"/>
    </row>
    <row r="40" spans="2:15" ht="15.75" thickBot="1">
      <c r="B40" s="36"/>
      <c r="C40" s="2"/>
      <c r="D40" s="2"/>
      <c r="E40" s="16"/>
      <c r="F40" s="2"/>
      <c r="G40" s="2"/>
      <c r="H40" s="2"/>
      <c r="I40" s="146"/>
      <c r="J40" s="2"/>
      <c r="K40" s="44"/>
      <c r="L40" s="44"/>
      <c r="M40" s="2"/>
      <c r="N40" s="2"/>
      <c r="O40" s="37"/>
    </row>
    <row r="41" spans="2:15" ht="15">
      <c r="B41" s="31" t="s">
        <v>28</v>
      </c>
      <c r="C41" s="32"/>
      <c r="D41" s="32" t="s">
        <v>24</v>
      </c>
      <c r="E41" s="42"/>
      <c r="F41" s="34"/>
      <c r="G41" s="34"/>
      <c r="H41" s="34"/>
      <c r="I41" s="154"/>
      <c r="J41" s="34"/>
      <c r="K41" s="34"/>
      <c r="L41" s="34"/>
      <c r="M41" s="34"/>
      <c r="N41" s="34"/>
      <c r="O41" s="35"/>
    </row>
    <row r="42" spans="2:15" ht="20.1" customHeight="1">
      <c r="B42" s="36"/>
      <c r="C42" s="2"/>
      <c r="D42" s="23" t="s">
        <v>25</v>
      </c>
      <c r="E42" s="89">
        <f>E36</f>
        <v>185.5</v>
      </c>
      <c r="F42" s="2"/>
      <c r="G42" s="2"/>
      <c r="H42" s="2"/>
      <c r="I42" s="146"/>
      <c r="J42" s="2"/>
      <c r="K42" s="2"/>
      <c r="L42" s="2"/>
      <c r="M42" s="2"/>
      <c r="N42" s="2"/>
      <c r="O42" s="37"/>
    </row>
    <row r="43" spans="2:15" ht="20.1" customHeight="1">
      <c r="B43" s="36"/>
      <c r="C43" s="2"/>
      <c r="D43" s="23" t="s">
        <v>26</v>
      </c>
      <c r="E43" s="9">
        <f>E12*47%</f>
        <v>252.85999999999999</v>
      </c>
      <c r="F43" s="2"/>
      <c r="G43" s="2"/>
      <c r="H43" s="2"/>
      <c r="I43" s="146"/>
      <c r="J43" s="2"/>
      <c r="K43" s="2"/>
      <c r="L43" s="2"/>
      <c r="M43" s="2"/>
      <c r="N43" s="2"/>
      <c r="O43" s="37"/>
    </row>
    <row r="44" spans="2:15" ht="20.1" customHeight="1">
      <c r="B44" s="36"/>
      <c r="C44" s="2"/>
      <c r="D44" s="23" t="s">
        <v>34</v>
      </c>
      <c r="E44" s="9">
        <f>E12*32%</f>
        <v>172.16</v>
      </c>
      <c r="F44" s="2"/>
      <c r="G44" s="2"/>
      <c r="H44" s="2"/>
      <c r="I44" s="146"/>
      <c r="J44" s="2"/>
      <c r="K44" s="2"/>
      <c r="L44" s="2"/>
      <c r="M44" s="2"/>
      <c r="N44" s="2"/>
      <c r="O44" s="37"/>
    </row>
    <row r="45" spans="2:15" ht="20.1" customHeight="1">
      <c r="B45" s="36"/>
      <c r="C45" s="2"/>
      <c r="D45" s="23" t="s">
        <v>108</v>
      </c>
      <c r="E45" s="9">
        <f>E12*21%</f>
        <v>112.97999999999999</v>
      </c>
      <c r="F45" s="2"/>
      <c r="G45" s="2"/>
      <c r="H45" s="2"/>
      <c r="I45" s="146"/>
      <c r="J45" s="2"/>
      <c r="K45" s="2"/>
      <c r="L45" s="2"/>
      <c r="M45" s="2"/>
      <c r="N45" s="2"/>
      <c r="O45" s="37"/>
    </row>
    <row r="46" spans="2:15" ht="20.1" customHeight="1" thickBot="1">
      <c r="B46" s="38"/>
      <c r="C46" s="39"/>
      <c r="D46" s="43" t="s">
        <v>27</v>
      </c>
      <c r="E46" s="85" t="s">
        <v>157</v>
      </c>
      <c r="F46" s="39"/>
      <c r="G46" s="39"/>
      <c r="H46" s="39"/>
      <c r="I46" s="155"/>
      <c r="J46" s="39"/>
      <c r="K46" s="39"/>
      <c r="L46" s="39"/>
      <c r="M46" s="39"/>
      <c r="N46" s="39"/>
      <c r="O46" s="41"/>
    </row>
    <row r="47" spans="2:15" ht="15.75" thickBot="1">
      <c r="B47" s="36"/>
      <c r="C47" s="2"/>
      <c r="D47" s="2"/>
      <c r="E47" s="10"/>
      <c r="F47" s="2"/>
      <c r="G47" s="2"/>
      <c r="H47" s="2"/>
      <c r="I47" s="146"/>
      <c r="J47" s="2"/>
      <c r="K47" s="28"/>
      <c r="L47" s="28"/>
      <c r="M47" s="2"/>
      <c r="N47" s="2"/>
      <c r="O47" s="37"/>
    </row>
    <row r="48" spans="2:15" ht="15">
      <c r="B48" s="31" t="s">
        <v>36</v>
      </c>
      <c r="C48" s="32"/>
      <c r="D48" s="32" t="s">
        <v>117</v>
      </c>
      <c r="E48" s="33"/>
      <c r="F48" s="34"/>
      <c r="G48" s="34"/>
      <c r="H48" s="34"/>
      <c r="I48" s="154"/>
      <c r="J48" s="34"/>
      <c r="K48" s="34"/>
      <c r="L48" s="34"/>
      <c r="M48" s="34"/>
      <c r="N48" s="34"/>
      <c r="O48" s="35"/>
    </row>
    <row r="49" spans="2:15" ht="20.1" customHeight="1">
      <c r="B49" s="36"/>
      <c r="C49" s="2"/>
      <c r="D49" s="23" t="s">
        <v>107</v>
      </c>
      <c r="E49" s="9" t="s">
        <v>159</v>
      </c>
      <c r="F49" s="8" t="s">
        <v>160</v>
      </c>
      <c r="G49" s="2"/>
      <c r="H49" s="2"/>
      <c r="I49" s="146"/>
      <c r="J49" s="2"/>
      <c r="K49" s="2"/>
      <c r="L49" s="2"/>
      <c r="M49" s="2"/>
      <c r="N49" s="2"/>
      <c r="O49" s="37"/>
    </row>
    <row r="50" spans="2:15" ht="20.1" customHeight="1">
      <c r="B50" s="36"/>
      <c r="C50" s="2"/>
      <c r="D50" s="23" t="s">
        <v>45</v>
      </c>
      <c r="E50" s="9" t="s">
        <v>121</v>
      </c>
      <c r="F50" s="2"/>
      <c r="G50" s="2"/>
      <c r="H50" s="2"/>
      <c r="I50" s="146"/>
      <c r="J50" s="2"/>
      <c r="K50" s="2"/>
      <c r="L50" s="2"/>
      <c r="M50" s="2"/>
      <c r="N50" s="2"/>
      <c r="O50" s="37"/>
    </row>
    <row r="51" spans="2:15" ht="20.1" customHeight="1">
      <c r="B51" s="36"/>
      <c r="C51" s="2"/>
      <c r="D51" s="23" t="s">
        <v>46</v>
      </c>
      <c r="E51" s="9" t="s">
        <v>158</v>
      </c>
      <c r="F51" s="2"/>
      <c r="G51" s="2"/>
      <c r="H51" s="2"/>
      <c r="I51" s="146"/>
      <c r="J51" s="2"/>
      <c r="K51" s="2"/>
      <c r="L51" s="2"/>
      <c r="M51" s="2"/>
      <c r="N51" s="2"/>
      <c r="O51" s="37"/>
    </row>
    <row r="52" spans="2:15" ht="20.1" customHeight="1" thickBot="1">
      <c r="B52" s="38"/>
      <c r="C52" s="39"/>
      <c r="D52" s="39"/>
      <c r="E52" s="40"/>
      <c r="F52" s="39"/>
      <c r="G52" s="39"/>
      <c r="H52" s="39"/>
      <c r="I52" s="155"/>
      <c r="J52" s="39"/>
      <c r="K52" s="39"/>
      <c r="L52" s="39"/>
      <c r="M52" s="39"/>
      <c r="N52" s="39"/>
      <c r="O52" s="41"/>
    </row>
    <row r="53" spans="2:15" ht="15.75" thickBot="1">
      <c r="B53" s="36"/>
      <c r="C53" s="2"/>
      <c r="D53" s="2"/>
      <c r="E53" s="10"/>
      <c r="F53" s="2"/>
      <c r="G53" s="2"/>
      <c r="H53" s="2"/>
      <c r="I53" s="146"/>
      <c r="J53" s="2"/>
      <c r="K53" s="29"/>
      <c r="L53" s="29"/>
      <c r="M53" s="2"/>
      <c r="N53" s="2"/>
      <c r="O53" s="37"/>
    </row>
    <row r="54" spans="2:15" ht="15">
      <c r="B54" s="57" t="s">
        <v>43</v>
      </c>
      <c r="C54" s="7"/>
      <c r="D54" s="7" t="s">
        <v>41</v>
      </c>
      <c r="E54" s="11"/>
      <c r="F54" s="4"/>
      <c r="G54" s="4"/>
      <c r="H54" s="4"/>
      <c r="I54" s="156"/>
      <c r="J54" s="4"/>
      <c r="K54" s="5"/>
      <c r="L54" s="5"/>
      <c r="M54" s="5"/>
      <c r="N54" s="5"/>
      <c r="O54" s="58"/>
    </row>
    <row r="55" spans="2:15" ht="30" customHeight="1">
      <c r="B55" s="53"/>
      <c r="C55" s="23"/>
      <c r="D55" s="84" t="s">
        <v>104</v>
      </c>
      <c r="E55" s="95">
        <v>0.475</v>
      </c>
      <c r="F55" s="23"/>
      <c r="G55" s="23"/>
      <c r="H55" s="23"/>
      <c r="I55" s="147"/>
      <c r="J55" s="23"/>
      <c r="K55" s="2"/>
      <c r="L55" s="2"/>
      <c r="M55" s="2"/>
      <c r="N55" s="2"/>
      <c r="O55" s="37"/>
    </row>
    <row r="56" spans="2:15" ht="30" customHeight="1">
      <c r="B56" s="53"/>
      <c r="C56" s="23"/>
      <c r="D56" s="23" t="s">
        <v>105</v>
      </c>
      <c r="E56" s="95">
        <v>0.18</v>
      </c>
      <c r="F56" s="23"/>
      <c r="G56" s="23"/>
      <c r="H56" s="23"/>
      <c r="I56" s="147"/>
      <c r="J56" s="23"/>
      <c r="K56" s="2"/>
      <c r="L56" s="2"/>
      <c r="M56" s="2"/>
      <c r="N56" s="2"/>
      <c r="O56" s="37"/>
    </row>
    <row r="57" spans="2:15" ht="30" customHeight="1">
      <c r="B57" s="53"/>
      <c r="C57" s="23"/>
      <c r="D57" s="23" t="s">
        <v>106</v>
      </c>
      <c r="E57" s="95">
        <v>0.24</v>
      </c>
      <c r="F57" s="23"/>
      <c r="G57" s="23"/>
      <c r="H57" s="23"/>
      <c r="I57" s="147"/>
      <c r="J57" s="23"/>
      <c r="K57" s="2"/>
      <c r="L57" s="2"/>
      <c r="M57" s="2"/>
      <c r="N57" s="2"/>
      <c r="O57" s="37"/>
    </row>
    <row r="58" spans="2:15" ht="15">
      <c r="B58" s="53"/>
      <c r="C58" s="23"/>
      <c r="D58" s="23" t="s">
        <v>98</v>
      </c>
      <c r="E58" s="95">
        <v>0.025</v>
      </c>
      <c r="F58" s="23"/>
      <c r="G58" s="23"/>
      <c r="H58" s="23"/>
      <c r="I58" s="147"/>
      <c r="J58" s="23"/>
      <c r="K58" s="2"/>
      <c r="L58" s="2"/>
      <c r="M58" s="2"/>
      <c r="N58" s="2"/>
      <c r="O58" s="37"/>
    </row>
    <row r="59" spans="2:15" ht="15">
      <c r="B59" s="53"/>
      <c r="C59" s="23"/>
      <c r="D59" s="23" t="s">
        <v>42</v>
      </c>
      <c r="E59" s="95">
        <v>0.08</v>
      </c>
      <c r="F59" s="23"/>
      <c r="G59" s="23"/>
      <c r="H59" s="23"/>
      <c r="I59" s="147"/>
      <c r="J59" s="23"/>
      <c r="K59" s="2"/>
      <c r="L59" s="2"/>
      <c r="M59" s="2"/>
      <c r="N59" s="2"/>
      <c r="O59" s="37"/>
    </row>
    <row r="60" spans="2:15" ht="15.75" thickBot="1">
      <c r="B60" s="59"/>
      <c r="C60" s="3"/>
      <c r="D60" s="3"/>
      <c r="E60" s="71"/>
      <c r="F60" s="3"/>
      <c r="G60" s="3"/>
      <c r="H60" s="3"/>
      <c r="I60" s="157"/>
      <c r="J60" s="3"/>
      <c r="K60" s="3"/>
      <c r="L60" s="3"/>
      <c r="M60" s="3"/>
      <c r="N60" s="3"/>
      <c r="O60" s="60"/>
    </row>
    <row r="61" spans="2:15" ht="30" customHeight="1">
      <c r="B61" s="61" t="s">
        <v>44</v>
      </c>
      <c r="C61" s="17"/>
      <c r="D61" s="17" t="s">
        <v>29</v>
      </c>
      <c r="E61" s="10"/>
      <c r="F61" s="2"/>
      <c r="G61" s="2"/>
      <c r="H61" s="2"/>
      <c r="I61" s="146"/>
      <c r="J61" s="2"/>
      <c r="K61" s="2"/>
      <c r="L61" s="2"/>
      <c r="M61" s="2"/>
      <c r="N61" s="2"/>
      <c r="O61" s="37"/>
    </row>
    <row r="62" spans="2:15" ht="30" customHeight="1">
      <c r="B62" s="36"/>
      <c r="C62" s="2"/>
      <c r="D62" s="23" t="s">
        <v>111</v>
      </c>
      <c r="E62" s="9">
        <v>46.38</v>
      </c>
      <c r="F62" s="24" t="s">
        <v>124</v>
      </c>
      <c r="G62" s="2"/>
      <c r="H62" s="2"/>
      <c r="I62" s="146"/>
      <c r="J62" s="2"/>
      <c r="K62" s="2"/>
      <c r="L62" s="2"/>
      <c r="M62" s="2"/>
      <c r="N62" s="2"/>
      <c r="O62" s="37"/>
    </row>
    <row r="63" spans="2:15" ht="39.95" customHeight="1">
      <c r="B63" s="36"/>
      <c r="C63" s="2"/>
      <c r="D63" s="23" t="s">
        <v>112</v>
      </c>
      <c r="E63" s="9">
        <v>10.265</v>
      </c>
      <c r="F63" s="2"/>
      <c r="G63" s="2"/>
      <c r="H63" s="2"/>
      <c r="I63" s="146"/>
      <c r="J63" s="2"/>
      <c r="K63" s="2"/>
      <c r="L63" s="2"/>
      <c r="M63" s="2"/>
      <c r="N63" s="2"/>
      <c r="O63" s="37"/>
    </row>
    <row r="64" spans="2:15" ht="33.75" customHeight="1">
      <c r="B64" s="36"/>
      <c r="C64" s="2"/>
      <c r="D64" s="23" t="s">
        <v>113</v>
      </c>
      <c r="E64" s="86">
        <f>E62-E63</f>
        <v>36.115</v>
      </c>
      <c r="F64" s="2"/>
      <c r="G64" s="2"/>
      <c r="H64" s="2"/>
      <c r="I64" s="146"/>
      <c r="J64" s="2"/>
      <c r="K64" s="2"/>
      <c r="L64" s="2"/>
      <c r="M64" s="2"/>
      <c r="N64" s="2"/>
      <c r="O64" s="37"/>
    </row>
    <row r="65" spans="2:15" ht="27.75" customHeight="1">
      <c r="B65" s="36"/>
      <c r="C65" s="18"/>
      <c r="D65" s="19" t="s">
        <v>122</v>
      </c>
      <c r="E65" s="96">
        <v>21.55</v>
      </c>
      <c r="F65" s="2"/>
      <c r="G65" s="2"/>
      <c r="H65" s="2"/>
      <c r="I65" s="146"/>
      <c r="J65" s="2"/>
      <c r="K65" s="2"/>
      <c r="L65" s="2"/>
      <c r="M65" s="2"/>
      <c r="N65" s="2"/>
      <c r="O65" s="37"/>
    </row>
    <row r="66" spans="2:15" ht="27" customHeight="1" thickBot="1">
      <c r="B66" s="59"/>
      <c r="C66" s="20"/>
      <c r="D66" s="21" t="s">
        <v>123</v>
      </c>
      <c r="E66" s="97">
        <f>E65/E64</f>
        <v>0.5967049702339748</v>
      </c>
      <c r="F66" s="13"/>
      <c r="G66" s="3"/>
      <c r="H66" s="3"/>
      <c r="I66" s="157"/>
      <c r="J66" s="3"/>
      <c r="K66" s="3"/>
      <c r="L66" s="3"/>
      <c r="M66" s="3"/>
      <c r="N66" s="3"/>
      <c r="O66" s="60"/>
    </row>
    <row r="67" spans="2:15" ht="60" customHeight="1">
      <c r="B67" s="61" t="s">
        <v>109</v>
      </c>
      <c r="C67" s="17"/>
      <c r="D67" s="17" t="s">
        <v>37</v>
      </c>
      <c r="E67" s="16"/>
      <c r="F67" s="2"/>
      <c r="G67" s="2"/>
      <c r="H67" s="2"/>
      <c r="I67" s="146"/>
      <c r="J67" s="2"/>
      <c r="K67" s="2"/>
      <c r="L67" s="2"/>
      <c r="M67" s="2"/>
      <c r="N67" s="2"/>
      <c r="O67" s="37"/>
    </row>
    <row r="68" spans="2:15" ht="15">
      <c r="B68" s="36"/>
      <c r="C68" s="2"/>
      <c r="D68" s="2"/>
      <c r="E68" s="16"/>
      <c r="F68" s="2"/>
      <c r="G68" s="2"/>
      <c r="H68" s="2"/>
      <c r="I68" s="146"/>
      <c r="J68" s="2"/>
      <c r="K68" s="2"/>
      <c r="L68" s="2"/>
      <c r="M68" s="2"/>
      <c r="N68" s="2"/>
      <c r="O68" s="37"/>
    </row>
    <row r="69" spans="2:15" ht="15">
      <c r="B69" s="36"/>
      <c r="C69" s="2"/>
      <c r="D69" s="23" t="s">
        <v>99</v>
      </c>
      <c r="E69" s="98">
        <f>E34*0.35</f>
        <v>7</v>
      </c>
      <c r="F69" s="2"/>
      <c r="G69" s="2"/>
      <c r="H69" s="2"/>
      <c r="I69" s="146"/>
      <c r="J69" s="2"/>
      <c r="K69" s="2"/>
      <c r="L69" s="2"/>
      <c r="M69" s="2"/>
      <c r="N69" s="2"/>
      <c r="O69" s="37"/>
    </row>
    <row r="70" spans="2:15" ht="35.25" customHeight="1">
      <c r="B70" s="36"/>
      <c r="C70" s="2"/>
      <c r="D70" s="15" t="s">
        <v>38</v>
      </c>
      <c r="E70" s="98">
        <v>12.55</v>
      </c>
      <c r="F70" s="2"/>
      <c r="G70" s="2"/>
      <c r="H70" s="2"/>
      <c r="I70" s="146"/>
      <c r="J70" s="2"/>
      <c r="K70" s="2"/>
      <c r="L70" s="2"/>
      <c r="M70" s="2"/>
      <c r="N70" s="2"/>
      <c r="O70" s="37"/>
    </row>
    <row r="71" spans="2:15" ht="39" customHeight="1" thickBot="1">
      <c r="B71" s="59"/>
      <c r="C71" s="3"/>
      <c r="D71" s="13" t="s">
        <v>114</v>
      </c>
      <c r="E71" s="99" t="s">
        <v>208</v>
      </c>
      <c r="F71" s="3"/>
      <c r="G71" s="3"/>
      <c r="H71" s="3"/>
      <c r="I71" s="157"/>
      <c r="J71" s="3"/>
      <c r="K71" s="29"/>
      <c r="L71" s="29"/>
      <c r="M71" s="29"/>
      <c r="N71" s="29"/>
      <c r="O71" s="62"/>
    </row>
    <row r="72" spans="2:15" ht="15.75" thickBot="1">
      <c r="B72" s="36"/>
      <c r="C72" s="2"/>
      <c r="D72" s="2"/>
      <c r="E72" s="10"/>
      <c r="F72" s="2"/>
      <c r="G72" s="2"/>
      <c r="H72" s="2"/>
      <c r="I72" s="146"/>
      <c r="J72" s="2"/>
      <c r="K72" s="109"/>
      <c r="L72" s="109"/>
      <c r="M72" s="109"/>
      <c r="N72" s="109"/>
      <c r="O72" s="110"/>
    </row>
    <row r="73" spans="2:15" ht="15">
      <c r="B73" s="76" t="s">
        <v>110</v>
      </c>
      <c r="C73" s="14"/>
      <c r="D73" s="112" t="s">
        <v>30</v>
      </c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4"/>
    </row>
    <row r="74" spans="2:15" ht="42" customHeight="1">
      <c r="B74" s="115" t="s">
        <v>118</v>
      </c>
      <c r="C74" s="130" t="s">
        <v>39</v>
      </c>
      <c r="D74" s="131" t="s">
        <v>126</v>
      </c>
      <c r="E74" s="130" t="s">
        <v>31</v>
      </c>
      <c r="F74" s="133" t="s">
        <v>115</v>
      </c>
      <c r="G74" s="134"/>
      <c r="H74" s="134"/>
      <c r="I74" s="158" t="s">
        <v>32</v>
      </c>
      <c r="J74" s="72" t="s">
        <v>127</v>
      </c>
      <c r="K74" s="72" t="s">
        <v>116</v>
      </c>
      <c r="L74" s="72" t="s">
        <v>33</v>
      </c>
      <c r="M74" s="73" t="s">
        <v>128</v>
      </c>
      <c r="N74" s="73" t="s">
        <v>129</v>
      </c>
      <c r="O74" s="135" t="s">
        <v>100</v>
      </c>
    </row>
    <row r="75" spans="2:15" ht="15" customHeight="1">
      <c r="B75" s="115"/>
      <c r="C75" s="130"/>
      <c r="D75" s="132"/>
      <c r="E75" s="130"/>
      <c r="F75" s="72" t="s">
        <v>130</v>
      </c>
      <c r="G75" s="72" t="s">
        <v>131</v>
      </c>
      <c r="H75" s="72" t="s">
        <v>132</v>
      </c>
      <c r="I75" s="158" t="s">
        <v>133</v>
      </c>
      <c r="J75" s="72" t="s">
        <v>133</v>
      </c>
      <c r="K75" s="72" t="s">
        <v>134</v>
      </c>
      <c r="L75" s="72" t="s">
        <v>135</v>
      </c>
      <c r="M75" s="72" t="s">
        <v>136</v>
      </c>
      <c r="N75" s="72" t="s">
        <v>136</v>
      </c>
      <c r="O75" s="136"/>
    </row>
    <row r="76" spans="2:15" ht="15" customHeight="1">
      <c r="B76" s="127" t="s">
        <v>119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9"/>
    </row>
    <row r="77" spans="2:15" ht="15" customHeight="1">
      <c r="B77" s="143" t="s">
        <v>153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8"/>
    </row>
    <row r="78" spans="2:15" ht="15" customHeight="1">
      <c r="B78" s="184">
        <v>1</v>
      </c>
      <c r="C78" s="82" t="s">
        <v>147</v>
      </c>
      <c r="D78" s="82" t="s">
        <v>161</v>
      </c>
      <c r="E78" s="27">
        <v>1</v>
      </c>
      <c r="F78" s="27"/>
      <c r="G78" s="27"/>
      <c r="H78" s="27"/>
      <c r="I78" s="90">
        <v>2</v>
      </c>
      <c r="J78" s="90">
        <v>0.8</v>
      </c>
      <c r="K78" s="26">
        <v>421.05263157894734</v>
      </c>
      <c r="L78" s="90">
        <v>0.4</v>
      </c>
      <c r="M78" s="168">
        <v>23.40604</v>
      </c>
      <c r="N78" s="168">
        <v>82.124515</v>
      </c>
      <c r="O78" s="77">
        <v>1</v>
      </c>
    </row>
    <row r="79" spans="2:15" ht="15" customHeight="1">
      <c r="B79" s="184">
        <v>2</v>
      </c>
      <c r="C79" s="82" t="s">
        <v>144</v>
      </c>
      <c r="D79" s="82" t="s">
        <v>161</v>
      </c>
      <c r="E79" s="168">
        <v>3</v>
      </c>
      <c r="F79" s="168">
        <v>25</v>
      </c>
      <c r="G79" s="168">
        <v>30</v>
      </c>
      <c r="H79" s="168">
        <v>0.75</v>
      </c>
      <c r="I79" s="90">
        <v>0.42713</v>
      </c>
      <c r="J79" s="90">
        <v>0.37838</v>
      </c>
      <c r="K79" s="26">
        <v>199.14736842105262</v>
      </c>
      <c r="L79" s="90">
        <v>0.44</v>
      </c>
      <c r="M79" s="168">
        <v>23.405908</v>
      </c>
      <c r="N79" s="168">
        <v>82.124488</v>
      </c>
      <c r="O79" s="77">
        <v>1</v>
      </c>
    </row>
    <row r="80" spans="2:15" ht="15" customHeight="1">
      <c r="B80" s="184">
        <v>3</v>
      </c>
      <c r="C80" s="82" t="s">
        <v>142</v>
      </c>
      <c r="D80" s="82" t="s">
        <v>161</v>
      </c>
      <c r="E80" s="25">
        <v>1</v>
      </c>
      <c r="F80" s="25"/>
      <c r="G80" s="25"/>
      <c r="H80" s="25"/>
      <c r="I80" s="90">
        <v>0.56784</v>
      </c>
      <c r="J80" s="90">
        <v>0.50962</v>
      </c>
      <c r="K80" s="26">
        <v>268.2210526315789</v>
      </c>
      <c r="L80" s="90">
        <v>0</v>
      </c>
      <c r="M80" s="168">
        <v>23.406178</v>
      </c>
      <c r="N80" s="168">
        <v>82.12411</v>
      </c>
      <c r="O80" s="77">
        <v>1</v>
      </c>
    </row>
    <row r="81" spans="2:15" ht="15" customHeight="1">
      <c r="B81" s="184">
        <v>4</v>
      </c>
      <c r="C81" s="82" t="s">
        <v>144</v>
      </c>
      <c r="D81" s="82" t="s">
        <v>162</v>
      </c>
      <c r="E81" s="168">
        <v>5</v>
      </c>
      <c r="F81" s="168">
        <v>25</v>
      </c>
      <c r="G81" s="168">
        <v>20</v>
      </c>
      <c r="H81" s="168">
        <v>0.75</v>
      </c>
      <c r="I81" s="90">
        <v>0.8911</v>
      </c>
      <c r="J81" s="90">
        <v>0.81119</v>
      </c>
      <c r="K81" s="26">
        <v>426.9421052631579</v>
      </c>
      <c r="L81" s="90">
        <v>1.89</v>
      </c>
      <c r="M81" s="168">
        <v>23.406198</v>
      </c>
      <c r="N81" s="168">
        <v>82.123548</v>
      </c>
      <c r="O81" s="77">
        <v>1</v>
      </c>
    </row>
    <row r="82" spans="2:15" ht="15" customHeight="1">
      <c r="B82" s="184">
        <v>5</v>
      </c>
      <c r="C82" s="82" t="s">
        <v>144</v>
      </c>
      <c r="D82" s="82" t="s">
        <v>161</v>
      </c>
      <c r="E82" s="168">
        <v>8</v>
      </c>
      <c r="F82" s="168">
        <v>25</v>
      </c>
      <c r="G82" s="168">
        <v>20</v>
      </c>
      <c r="H82" s="168">
        <v>0.75</v>
      </c>
      <c r="I82" s="90">
        <v>1.10661</v>
      </c>
      <c r="J82" s="90">
        <v>1.01224</v>
      </c>
      <c r="K82" s="26">
        <v>532.7578947368421</v>
      </c>
      <c r="L82" s="90">
        <v>1.59</v>
      </c>
      <c r="M82" s="168">
        <v>23.406144</v>
      </c>
      <c r="N82" s="168">
        <v>82.121966</v>
      </c>
      <c r="O82" s="77">
        <v>1</v>
      </c>
    </row>
    <row r="83" spans="2:15" ht="15" customHeight="1">
      <c r="B83" s="184">
        <v>6</v>
      </c>
      <c r="C83" s="82" t="s">
        <v>145</v>
      </c>
      <c r="D83" s="82" t="s">
        <v>163</v>
      </c>
      <c r="E83" s="167">
        <v>1</v>
      </c>
      <c r="F83" s="167">
        <v>30</v>
      </c>
      <c r="G83" s="167">
        <v>30</v>
      </c>
      <c r="H83" s="167">
        <v>2</v>
      </c>
      <c r="I83" s="90">
        <v>0.9883599999999999</v>
      </c>
      <c r="J83" s="90">
        <v>0.90194</v>
      </c>
      <c r="K83" s="26">
        <v>474.70526315789476</v>
      </c>
      <c r="L83" s="90">
        <v>2.5</v>
      </c>
      <c r="M83" s="168">
        <v>23.406209</v>
      </c>
      <c r="N83" s="168">
        <v>82.121358</v>
      </c>
      <c r="O83" s="77">
        <v>3</v>
      </c>
    </row>
    <row r="84" spans="2:15" ht="15" customHeight="1">
      <c r="B84" s="184">
        <v>7</v>
      </c>
      <c r="C84" s="82" t="s">
        <v>144</v>
      </c>
      <c r="D84" s="82" t="s">
        <v>163</v>
      </c>
      <c r="E84" s="168">
        <v>10</v>
      </c>
      <c r="F84" s="168">
        <v>25</v>
      </c>
      <c r="G84" s="168">
        <v>20</v>
      </c>
      <c r="H84" s="168">
        <v>0.75</v>
      </c>
      <c r="I84" s="90">
        <v>0.78439</v>
      </c>
      <c r="J84" s="90">
        <v>0.71164</v>
      </c>
      <c r="K84" s="26">
        <v>374.5473684210526</v>
      </c>
      <c r="L84" s="90">
        <v>0.8</v>
      </c>
      <c r="M84" s="168">
        <v>23.406162</v>
      </c>
      <c r="N84" s="168">
        <v>82.121327</v>
      </c>
      <c r="O84" s="77">
        <v>1</v>
      </c>
    </row>
    <row r="85" spans="2:15" ht="15" customHeight="1">
      <c r="B85" s="184">
        <v>8</v>
      </c>
      <c r="C85" s="82" t="s">
        <v>145</v>
      </c>
      <c r="D85" s="82" t="s">
        <v>164</v>
      </c>
      <c r="E85" s="167">
        <v>1</v>
      </c>
      <c r="F85" s="167">
        <v>30</v>
      </c>
      <c r="G85" s="167">
        <v>30</v>
      </c>
      <c r="H85" s="167">
        <v>2</v>
      </c>
      <c r="I85" s="90">
        <v>0.46009</v>
      </c>
      <c r="J85" s="90">
        <v>0.4091</v>
      </c>
      <c r="K85" s="26">
        <v>215.31578947368422</v>
      </c>
      <c r="L85" s="90">
        <v>2.5</v>
      </c>
      <c r="M85" s="168">
        <v>23.40198</v>
      </c>
      <c r="N85" s="168">
        <v>82.119096</v>
      </c>
      <c r="O85" s="77">
        <v>2</v>
      </c>
    </row>
    <row r="86" spans="2:15" ht="15" customHeight="1">
      <c r="B86" s="184">
        <v>9</v>
      </c>
      <c r="C86" s="82" t="s">
        <v>144</v>
      </c>
      <c r="D86" s="82" t="s">
        <v>165</v>
      </c>
      <c r="E86" s="168">
        <v>8</v>
      </c>
      <c r="F86" s="168">
        <v>25</v>
      </c>
      <c r="G86" s="168">
        <v>25</v>
      </c>
      <c r="H86" s="168">
        <v>0.75</v>
      </c>
      <c r="I86" s="90">
        <v>0.27001</v>
      </c>
      <c r="J86" s="90">
        <v>0.23179</v>
      </c>
      <c r="K86" s="26">
        <v>121.99473684210527</v>
      </c>
      <c r="L86" s="90">
        <v>1.62</v>
      </c>
      <c r="M86" s="168">
        <v>23.402757</v>
      </c>
      <c r="N86" s="168">
        <v>82.119609</v>
      </c>
      <c r="O86" s="77">
        <v>1</v>
      </c>
    </row>
    <row r="87" spans="2:15" ht="15" customHeight="1">
      <c r="B87" s="184">
        <v>10</v>
      </c>
      <c r="C87" s="82" t="s">
        <v>144</v>
      </c>
      <c r="D87" s="82" t="s">
        <v>166</v>
      </c>
      <c r="E87" s="168">
        <v>7</v>
      </c>
      <c r="F87" s="168">
        <v>20</v>
      </c>
      <c r="G87" s="168">
        <v>25</v>
      </c>
      <c r="H87" s="168">
        <v>0.75</v>
      </c>
      <c r="I87" s="90">
        <v>0.12452</v>
      </c>
      <c r="J87" s="90">
        <v>0.09603</v>
      </c>
      <c r="K87" s="26">
        <v>50.54210526315789</v>
      </c>
      <c r="L87" s="90">
        <v>2.36</v>
      </c>
      <c r="M87" s="168">
        <v>23.40347</v>
      </c>
      <c r="N87" s="168">
        <v>82.121282</v>
      </c>
      <c r="O87" s="77">
        <v>1</v>
      </c>
    </row>
    <row r="88" spans="2:15" ht="15" customHeight="1">
      <c r="B88" s="184">
        <v>11</v>
      </c>
      <c r="C88" s="82" t="s">
        <v>144</v>
      </c>
      <c r="D88" s="82" t="s">
        <v>167</v>
      </c>
      <c r="E88" s="168">
        <v>4</v>
      </c>
      <c r="F88" s="168">
        <v>25</v>
      </c>
      <c r="G88" s="168">
        <v>20</v>
      </c>
      <c r="H88" s="168">
        <v>0.75</v>
      </c>
      <c r="I88" s="90">
        <v>0.27001</v>
      </c>
      <c r="J88" s="90">
        <v>0.23179</v>
      </c>
      <c r="K88" s="26">
        <v>121.99473684210527</v>
      </c>
      <c r="L88" s="90">
        <v>1.63</v>
      </c>
      <c r="M88" s="168">
        <v>23.401201</v>
      </c>
      <c r="N88" s="168">
        <v>82.120682</v>
      </c>
      <c r="O88" s="77">
        <v>1</v>
      </c>
    </row>
    <row r="89" spans="2:15" ht="15" customHeight="1">
      <c r="B89" s="184">
        <v>12</v>
      </c>
      <c r="C89" s="82" t="s">
        <v>144</v>
      </c>
      <c r="D89" s="82" t="s">
        <v>168</v>
      </c>
      <c r="E89" s="168">
        <v>2</v>
      </c>
      <c r="F89" s="168">
        <v>25</v>
      </c>
      <c r="G89" s="168">
        <v>25</v>
      </c>
      <c r="H89" s="168">
        <v>0.75</v>
      </c>
      <c r="I89" s="90">
        <v>0.78439</v>
      </c>
      <c r="J89" s="90">
        <v>0.71164</v>
      </c>
      <c r="K89" s="26">
        <v>374.5473684210526</v>
      </c>
      <c r="L89" s="90">
        <v>0.24</v>
      </c>
      <c r="M89" s="168">
        <v>23.401542</v>
      </c>
      <c r="N89" s="168">
        <v>82.115327</v>
      </c>
      <c r="O89" s="77">
        <v>1</v>
      </c>
    </row>
    <row r="90" spans="2:15" ht="15" customHeight="1">
      <c r="B90" s="184">
        <v>13</v>
      </c>
      <c r="C90" s="82" t="s">
        <v>144</v>
      </c>
      <c r="D90" s="82" t="s">
        <v>168</v>
      </c>
      <c r="E90" s="168">
        <v>1</v>
      </c>
      <c r="F90" s="168">
        <v>20</v>
      </c>
      <c r="G90" s="168">
        <v>20</v>
      </c>
      <c r="H90" s="168">
        <v>0.75</v>
      </c>
      <c r="I90" s="90">
        <v>0.6291800000000001</v>
      </c>
      <c r="J90" s="90">
        <v>0.56686</v>
      </c>
      <c r="K90" s="26">
        <v>298.34736842105264</v>
      </c>
      <c r="L90" s="90">
        <v>0.12</v>
      </c>
      <c r="M90" s="168">
        <v>23.401758</v>
      </c>
      <c r="N90" s="168">
        <v>82.115139</v>
      </c>
      <c r="O90" s="77">
        <v>1</v>
      </c>
    </row>
    <row r="91" spans="2:15" ht="15" customHeight="1">
      <c r="B91" s="184">
        <v>14</v>
      </c>
      <c r="C91" s="82" t="s">
        <v>144</v>
      </c>
      <c r="D91" s="82" t="s">
        <v>168</v>
      </c>
      <c r="E91" s="168">
        <v>2</v>
      </c>
      <c r="F91" s="168">
        <v>25</v>
      </c>
      <c r="G91" s="168">
        <v>25</v>
      </c>
      <c r="H91" s="168">
        <v>0.75</v>
      </c>
      <c r="I91" s="90">
        <v>0.82222</v>
      </c>
      <c r="J91" s="90">
        <v>0.74696</v>
      </c>
      <c r="K91" s="26">
        <v>393.13684210526316</v>
      </c>
      <c r="L91" s="90">
        <v>0.32</v>
      </c>
      <c r="M91" s="168">
        <v>23.401267</v>
      </c>
      <c r="N91" s="168">
        <v>82.115206</v>
      </c>
      <c r="O91" s="77">
        <v>1</v>
      </c>
    </row>
    <row r="92" spans="2:15" ht="15" customHeight="1">
      <c r="B92" s="184">
        <v>15</v>
      </c>
      <c r="C92" s="82" t="s">
        <v>145</v>
      </c>
      <c r="D92" s="82" t="s">
        <v>169</v>
      </c>
      <c r="E92" s="167">
        <v>1</v>
      </c>
      <c r="F92" s="167">
        <v>30</v>
      </c>
      <c r="G92" s="167">
        <v>30</v>
      </c>
      <c r="H92" s="167">
        <v>2</v>
      </c>
      <c r="I92" s="90">
        <v>0.60723</v>
      </c>
      <c r="J92" s="90">
        <v>0.54642</v>
      </c>
      <c r="K92" s="26">
        <v>287.58947368421053</v>
      </c>
      <c r="L92" s="90">
        <v>2.5</v>
      </c>
      <c r="M92" s="168">
        <v>23.402284</v>
      </c>
      <c r="N92" s="168">
        <v>82.115257</v>
      </c>
      <c r="O92" s="77">
        <v>2</v>
      </c>
    </row>
    <row r="93" spans="2:15" ht="15" customHeight="1">
      <c r="B93" s="184">
        <v>16</v>
      </c>
      <c r="C93" s="82" t="s">
        <v>144</v>
      </c>
      <c r="D93" s="82" t="s">
        <v>169</v>
      </c>
      <c r="E93" s="168">
        <v>4</v>
      </c>
      <c r="F93" s="168">
        <v>25</v>
      </c>
      <c r="G93" s="168">
        <v>20</v>
      </c>
      <c r="H93" s="168">
        <v>0.75</v>
      </c>
      <c r="I93" s="90">
        <v>0.12452</v>
      </c>
      <c r="J93" s="90">
        <v>0.09603</v>
      </c>
      <c r="K93" s="26">
        <v>50.54210526315789</v>
      </c>
      <c r="L93" s="90">
        <v>1.08</v>
      </c>
      <c r="M93" s="168">
        <v>23.404155</v>
      </c>
      <c r="N93" s="168">
        <v>82.127961</v>
      </c>
      <c r="O93" s="77">
        <v>1</v>
      </c>
    </row>
    <row r="94" spans="2:15" ht="15" customHeight="1">
      <c r="B94" s="184">
        <v>17</v>
      </c>
      <c r="C94" s="82" t="s">
        <v>144</v>
      </c>
      <c r="D94" s="82" t="s">
        <v>170</v>
      </c>
      <c r="E94" s="168">
        <v>5</v>
      </c>
      <c r="F94" s="168">
        <v>25</v>
      </c>
      <c r="G94" s="168">
        <v>25</v>
      </c>
      <c r="H94" s="168">
        <v>0.75</v>
      </c>
      <c r="I94" s="90">
        <v>0.50946</v>
      </c>
      <c r="J94" s="90">
        <v>0.45517</v>
      </c>
      <c r="K94" s="26">
        <v>239.56315789473683</v>
      </c>
      <c r="L94" s="90">
        <v>0.81</v>
      </c>
      <c r="M94" s="168">
        <v>23.404247</v>
      </c>
      <c r="N94" s="168">
        <v>82.127214</v>
      </c>
      <c r="O94" s="77">
        <v>1</v>
      </c>
    </row>
    <row r="95" spans="2:15" ht="15" customHeight="1">
      <c r="B95" s="184">
        <v>18</v>
      </c>
      <c r="C95" s="82" t="s">
        <v>147</v>
      </c>
      <c r="D95" s="82" t="s">
        <v>162</v>
      </c>
      <c r="E95" s="27">
        <v>1</v>
      </c>
      <c r="F95" s="27"/>
      <c r="G95" s="27"/>
      <c r="H95" s="27"/>
      <c r="I95" s="90">
        <v>0.58973</v>
      </c>
      <c r="J95" s="90">
        <v>0.54348</v>
      </c>
      <c r="K95" s="26">
        <v>286.04210526315785</v>
      </c>
      <c r="L95" s="90">
        <v>0.4</v>
      </c>
      <c r="M95" s="168">
        <v>23.400129</v>
      </c>
      <c r="N95" s="168">
        <v>82.123682</v>
      </c>
      <c r="O95" s="77">
        <v>1</v>
      </c>
    </row>
    <row r="96" spans="2:15" ht="15" customHeight="1">
      <c r="B96" s="184">
        <v>19</v>
      </c>
      <c r="C96" s="82" t="s">
        <v>141</v>
      </c>
      <c r="D96" s="82" t="s">
        <v>162</v>
      </c>
      <c r="E96" s="25">
        <v>1</v>
      </c>
      <c r="F96" s="25"/>
      <c r="G96" s="25"/>
      <c r="H96" s="25"/>
      <c r="I96" s="90">
        <v>0.13788</v>
      </c>
      <c r="J96" s="90">
        <v>0.10851</v>
      </c>
      <c r="K96" s="26">
        <v>57.11052631578947</v>
      </c>
      <c r="L96" s="90">
        <v>0</v>
      </c>
      <c r="M96" s="168">
        <v>23.40017</v>
      </c>
      <c r="N96" s="168">
        <v>82.123794</v>
      </c>
      <c r="O96" s="77">
        <v>1</v>
      </c>
    </row>
    <row r="97" spans="2:15" ht="15" customHeight="1">
      <c r="B97" s="184">
        <v>20</v>
      </c>
      <c r="C97" s="82" t="s">
        <v>144</v>
      </c>
      <c r="D97" s="82" t="s">
        <v>171</v>
      </c>
      <c r="E97" s="168">
        <v>6</v>
      </c>
      <c r="F97" s="168">
        <v>25</v>
      </c>
      <c r="G97" s="168">
        <v>30</v>
      </c>
      <c r="H97" s="168">
        <v>0.75</v>
      </c>
      <c r="I97" s="90">
        <v>0.82222</v>
      </c>
      <c r="J97" s="90">
        <v>0.74696</v>
      </c>
      <c r="K97" s="26">
        <v>393.13684210526316</v>
      </c>
      <c r="L97" s="90">
        <v>1.94</v>
      </c>
      <c r="M97" s="168">
        <v>23.392827</v>
      </c>
      <c r="N97" s="168">
        <v>82.122971</v>
      </c>
      <c r="O97" s="77">
        <v>1</v>
      </c>
    </row>
    <row r="98" spans="2:15" ht="15" customHeight="1">
      <c r="B98" s="184">
        <v>21</v>
      </c>
      <c r="C98" s="82" t="s">
        <v>141</v>
      </c>
      <c r="D98" s="82" t="s">
        <v>172</v>
      </c>
      <c r="E98" s="25">
        <v>1</v>
      </c>
      <c r="F98" s="25"/>
      <c r="G98" s="25"/>
      <c r="H98" s="25"/>
      <c r="I98" s="90">
        <v>0.82222</v>
      </c>
      <c r="J98" s="90">
        <v>0.74696</v>
      </c>
      <c r="K98" s="26">
        <v>393.13684210526316</v>
      </c>
      <c r="L98" s="90">
        <v>0</v>
      </c>
      <c r="M98" s="168">
        <v>23.392957</v>
      </c>
      <c r="N98" s="168">
        <v>82.123014</v>
      </c>
      <c r="O98" s="77">
        <v>1</v>
      </c>
    </row>
    <row r="99" spans="2:15" ht="15" customHeight="1">
      <c r="B99" s="184">
        <v>22</v>
      </c>
      <c r="C99" s="82" t="s">
        <v>147</v>
      </c>
      <c r="D99" s="82" t="s">
        <v>171</v>
      </c>
      <c r="E99" s="27">
        <v>1</v>
      </c>
      <c r="F99" s="27"/>
      <c r="G99" s="27"/>
      <c r="H99" s="27"/>
      <c r="I99" s="90">
        <v>0.50946</v>
      </c>
      <c r="J99" s="90">
        <v>0.45517</v>
      </c>
      <c r="K99" s="26">
        <v>239.56315789473683</v>
      </c>
      <c r="L99" s="90">
        <v>0.4</v>
      </c>
      <c r="M99" s="168">
        <v>23.393423</v>
      </c>
      <c r="N99" s="168">
        <v>82.123326</v>
      </c>
      <c r="O99" s="77">
        <v>1</v>
      </c>
    </row>
    <row r="100" spans="2:15" ht="15" customHeight="1">
      <c r="B100" s="184">
        <v>23</v>
      </c>
      <c r="C100" s="82" t="s">
        <v>144</v>
      </c>
      <c r="D100" s="82" t="s">
        <v>173</v>
      </c>
      <c r="E100" s="168">
        <v>4</v>
      </c>
      <c r="F100" s="168">
        <v>30</v>
      </c>
      <c r="G100" s="168">
        <v>30</v>
      </c>
      <c r="H100" s="168">
        <v>0.75</v>
      </c>
      <c r="I100" s="90">
        <v>0.24563</v>
      </c>
      <c r="J100" s="90">
        <v>0.20903</v>
      </c>
      <c r="K100" s="26">
        <v>110.01578947368421</v>
      </c>
      <c r="L100" s="90">
        <v>0.42</v>
      </c>
      <c r="M100" s="168">
        <v>23.392407</v>
      </c>
      <c r="N100" s="168">
        <v>82.115156</v>
      </c>
      <c r="O100" s="77">
        <v>1</v>
      </c>
    </row>
    <row r="101" spans="2:15" ht="15" customHeight="1">
      <c r="B101" s="184">
        <v>24</v>
      </c>
      <c r="C101" s="82" t="s">
        <v>144</v>
      </c>
      <c r="D101" s="82" t="s">
        <v>174</v>
      </c>
      <c r="E101" s="168">
        <v>1</v>
      </c>
      <c r="F101" s="168">
        <v>20</v>
      </c>
      <c r="G101" s="168">
        <v>20</v>
      </c>
      <c r="H101" s="168">
        <v>0.75</v>
      </c>
      <c r="I101" s="90">
        <v>0.95391</v>
      </c>
      <c r="J101" s="90">
        <v>0.86982</v>
      </c>
      <c r="K101" s="26">
        <v>457.8</v>
      </c>
      <c r="L101" s="90">
        <v>0.04</v>
      </c>
      <c r="M101" s="168">
        <v>23.391897</v>
      </c>
      <c r="N101" s="168">
        <v>82.116694</v>
      </c>
      <c r="O101" s="77">
        <v>1</v>
      </c>
    </row>
    <row r="102" spans="2:15" ht="15" customHeight="1">
      <c r="B102" s="184">
        <v>25</v>
      </c>
      <c r="C102" s="82" t="s">
        <v>144</v>
      </c>
      <c r="D102" s="82" t="s">
        <v>173</v>
      </c>
      <c r="E102" s="168">
        <v>4</v>
      </c>
      <c r="F102" s="168">
        <v>25</v>
      </c>
      <c r="G102" s="168">
        <v>25</v>
      </c>
      <c r="H102" s="168">
        <v>0.75</v>
      </c>
      <c r="I102" s="90">
        <v>0.29543</v>
      </c>
      <c r="J102" s="90">
        <v>0.25552</v>
      </c>
      <c r="K102" s="26">
        <v>134.48421052631582</v>
      </c>
      <c r="L102" s="90">
        <v>2.5</v>
      </c>
      <c r="M102" s="168">
        <v>23.391895</v>
      </c>
      <c r="N102" s="168">
        <v>82.11782</v>
      </c>
      <c r="O102" s="77">
        <v>1</v>
      </c>
    </row>
    <row r="103" spans="2:15" ht="15" customHeight="1">
      <c r="B103" s="184">
        <v>26</v>
      </c>
      <c r="C103" s="82" t="s">
        <v>144</v>
      </c>
      <c r="D103" s="82" t="s">
        <v>171</v>
      </c>
      <c r="E103" s="168">
        <v>3</v>
      </c>
      <c r="F103" s="168">
        <v>25</v>
      </c>
      <c r="G103" s="168">
        <v>25</v>
      </c>
      <c r="H103" s="168">
        <v>0.75</v>
      </c>
      <c r="I103" s="90">
        <v>0.42713</v>
      </c>
      <c r="J103" s="90">
        <v>0.37838</v>
      </c>
      <c r="K103" s="26">
        <v>199.14736842105262</v>
      </c>
      <c r="L103" s="90">
        <v>0.45</v>
      </c>
      <c r="M103" s="168">
        <v>23.392385</v>
      </c>
      <c r="N103" s="168">
        <v>82.115279</v>
      </c>
      <c r="O103" s="77">
        <v>1</v>
      </c>
    </row>
    <row r="104" spans="2:15" ht="15" customHeight="1">
      <c r="B104" s="184">
        <v>27</v>
      </c>
      <c r="C104" s="82" t="s">
        <v>144</v>
      </c>
      <c r="D104" s="82" t="s">
        <v>171</v>
      </c>
      <c r="E104" s="168">
        <v>1</v>
      </c>
      <c r="F104" s="168">
        <v>20</v>
      </c>
      <c r="G104" s="168">
        <v>25</v>
      </c>
      <c r="H104" s="168">
        <v>0.75</v>
      </c>
      <c r="I104" s="90">
        <v>0.69052</v>
      </c>
      <c r="J104" s="90">
        <v>0.6241</v>
      </c>
      <c r="K104" s="26">
        <v>328.4736842105263</v>
      </c>
      <c r="L104" s="90">
        <v>0.16</v>
      </c>
      <c r="M104" s="168">
        <v>23.39243</v>
      </c>
      <c r="N104" s="168">
        <v>82.116215</v>
      </c>
      <c r="O104" s="77">
        <v>1</v>
      </c>
    </row>
    <row r="105" spans="2:15" ht="15" customHeight="1">
      <c r="B105" s="184">
        <v>28</v>
      </c>
      <c r="C105" s="82" t="s">
        <v>144</v>
      </c>
      <c r="D105" s="82" t="s">
        <v>171</v>
      </c>
      <c r="E105" s="168">
        <v>6</v>
      </c>
      <c r="F105" s="168">
        <v>25</v>
      </c>
      <c r="G105" s="168">
        <v>30</v>
      </c>
      <c r="H105" s="168">
        <v>0.75</v>
      </c>
      <c r="I105" s="90">
        <v>1.75659</v>
      </c>
      <c r="J105" s="90">
        <v>1.61866</v>
      </c>
      <c r="K105" s="26">
        <v>851.9263157894737</v>
      </c>
      <c r="L105" s="90">
        <v>1.17</v>
      </c>
      <c r="M105" s="168">
        <v>23.392245</v>
      </c>
      <c r="N105" s="168">
        <v>82.115587</v>
      </c>
      <c r="O105" s="77">
        <v>1</v>
      </c>
    </row>
    <row r="106" spans="2:15" ht="15">
      <c r="B106" s="184">
        <v>29</v>
      </c>
      <c r="C106" s="82" t="s">
        <v>144</v>
      </c>
      <c r="D106" s="82" t="s">
        <v>175</v>
      </c>
      <c r="E106" s="168">
        <v>6</v>
      </c>
      <c r="F106" s="168">
        <v>25</v>
      </c>
      <c r="G106" s="168">
        <v>30</v>
      </c>
      <c r="H106" s="168">
        <v>0.75</v>
      </c>
      <c r="I106" s="90">
        <v>1.08561</v>
      </c>
      <c r="J106" s="91">
        <v>0.99268</v>
      </c>
      <c r="K106" s="26">
        <v>522.4631578947368</v>
      </c>
      <c r="L106" s="90">
        <v>1.62</v>
      </c>
      <c r="M106" s="168">
        <v>23.392005</v>
      </c>
      <c r="N106" s="168">
        <v>82.114373</v>
      </c>
      <c r="O106" s="77">
        <v>1</v>
      </c>
    </row>
    <row r="107" spans="2:15" ht="15">
      <c r="B107" s="184">
        <v>30</v>
      </c>
      <c r="C107" s="82" t="s">
        <v>141</v>
      </c>
      <c r="D107" s="82" t="s">
        <v>175</v>
      </c>
      <c r="E107" s="25">
        <v>1</v>
      </c>
      <c r="F107" s="25"/>
      <c r="G107" s="25"/>
      <c r="H107" s="25"/>
      <c r="I107" s="91">
        <v>0.60723</v>
      </c>
      <c r="J107" s="91">
        <v>0.54642</v>
      </c>
      <c r="K107" s="26">
        <v>287.58947368421053</v>
      </c>
      <c r="L107" s="90">
        <v>0</v>
      </c>
      <c r="M107" s="168">
        <v>23.392058</v>
      </c>
      <c r="N107" s="168">
        <v>82.11388</v>
      </c>
      <c r="O107" s="77">
        <v>1</v>
      </c>
    </row>
    <row r="108" spans="2:15" ht="15">
      <c r="B108" s="184">
        <v>31</v>
      </c>
      <c r="C108" s="82" t="s">
        <v>144</v>
      </c>
      <c r="D108" s="82" t="s">
        <v>176</v>
      </c>
      <c r="E108" s="168">
        <v>4</v>
      </c>
      <c r="F108" s="168">
        <v>25</v>
      </c>
      <c r="G108" s="168">
        <v>25</v>
      </c>
      <c r="H108" s="168">
        <v>0.75</v>
      </c>
      <c r="I108" s="91">
        <v>0.50946</v>
      </c>
      <c r="J108" s="91">
        <v>0.45517</v>
      </c>
      <c r="K108" s="26">
        <v>239.56315789473683</v>
      </c>
      <c r="L108" s="90">
        <v>0.5</v>
      </c>
      <c r="M108" s="168">
        <v>23.396795</v>
      </c>
      <c r="N108" s="168">
        <v>82.115658</v>
      </c>
      <c r="O108" s="77">
        <v>1</v>
      </c>
    </row>
    <row r="109" spans="2:15" ht="15">
      <c r="B109" s="184">
        <v>32</v>
      </c>
      <c r="C109" s="82" t="s">
        <v>147</v>
      </c>
      <c r="D109" s="82" t="s">
        <v>176</v>
      </c>
      <c r="E109" s="27">
        <v>1</v>
      </c>
      <c r="F109" s="27"/>
      <c r="G109" s="27"/>
      <c r="H109" s="27"/>
      <c r="I109" s="91">
        <v>0.8366</v>
      </c>
      <c r="J109" s="91">
        <v>0.8</v>
      </c>
      <c r="K109" s="26">
        <v>421.05263157894734</v>
      </c>
      <c r="L109" s="90">
        <v>0.4</v>
      </c>
      <c r="M109" s="168">
        <v>23.396683</v>
      </c>
      <c r="N109" s="168">
        <v>82.396683</v>
      </c>
      <c r="O109" s="77">
        <v>1</v>
      </c>
    </row>
    <row r="110" spans="2:15" ht="15">
      <c r="B110" s="184">
        <v>33</v>
      </c>
      <c r="C110" s="82" t="s">
        <v>139</v>
      </c>
      <c r="D110" s="82" t="s">
        <v>176</v>
      </c>
      <c r="E110" s="25">
        <v>1</v>
      </c>
      <c r="F110" s="25"/>
      <c r="G110" s="25"/>
      <c r="H110" s="25"/>
      <c r="I110" s="90">
        <v>0.38409</v>
      </c>
      <c r="J110" s="91">
        <v>0.3</v>
      </c>
      <c r="K110" s="26">
        <v>157.89473684210526</v>
      </c>
      <c r="L110" s="90">
        <v>0</v>
      </c>
      <c r="M110" s="168">
        <v>23.396555</v>
      </c>
      <c r="N110" s="168">
        <v>82.115813</v>
      </c>
      <c r="O110" s="77">
        <v>1</v>
      </c>
    </row>
    <row r="111" spans="2:15" ht="15">
      <c r="B111" s="184">
        <v>34</v>
      </c>
      <c r="C111" s="82" t="s">
        <v>144</v>
      </c>
      <c r="D111" s="82" t="s">
        <v>177</v>
      </c>
      <c r="E111" s="168">
        <v>2</v>
      </c>
      <c r="F111" s="168">
        <v>20</v>
      </c>
      <c r="G111" s="168">
        <v>25</v>
      </c>
      <c r="H111" s="168">
        <v>0.75</v>
      </c>
      <c r="I111" s="91">
        <v>0.24894</v>
      </c>
      <c r="J111" s="91">
        <v>0.20903</v>
      </c>
      <c r="K111" s="26">
        <v>110.01578947368421</v>
      </c>
      <c r="L111" s="90">
        <v>0.18</v>
      </c>
      <c r="M111" s="168">
        <v>23.394472</v>
      </c>
      <c r="N111" s="168">
        <v>82.119348</v>
      </c>
      <c r="O111" s="77">
        <v>1</v>
      </c>
    </row>
    <row r="112" spans="2:15" ht="15">
      <c r="B112" s="184">
        <v>35</v>
      </c>
      <c r="C112" s="82" t="s">
        <v>144</v>
      </c>
      <c r="D112" s="82" t="s">
        <v>177</v>
      </c>
      <c r="E112" s="168">
        <v>7</v>
      </c>
      <c r="F112" s="168">
        <v>25</v>
      </c>
      <c r="G112" s="168">
        <v>30</v>
      </c>
      <c r="H112" s="168">
        <v>0.75</v>
      </c>
      <c r="I112" s="90">
        <v>0.91857</v>
      </c>
      <c r="J112" s="91">
        <v>0.86982</v>
      </c>
      <c r="K112" s="26">
        <v>457.8</v>
      </c>
      <c r="L112" s="90">
        <v>2.59</v>
      </c>
      <c r="M112" s="168">
        <v>23.39397</v>
      </c>
      <c r="N112" s="168">
        <v>82.11903</v>
      </c>
      <c r="O112" s="77">
        <v>1</v>
      </c>
    </row>
    <row r="113" spans="2:15" ht="15">
      <c r="B113" s="184">
        <v>36</v>
      </c>
      <c r="C113" s="82" t="s">
        <v>144</v>
      </c>
      <c r="D113" s="82" t="s">
        <v>177</v>
      </c>
      <c r="E113" s="168">
        <v>2</v>
      </c>
      <c r="F113" s="168">
        <v>25</v>
      </c>
      <c r="G113" s="168">
        <v>30</v>
      </c>
      <c r="H113" s="168">
        <v>0.75</v>
      </c>
      <c r="I113" s="91">
        <v>0.32194</v>
      </c>
      <c r="J113" s="91">
        <v>0.25552</v>
      </c>
      <c r="K113" s="26">
        <v>134.48421052631582</v>
      </c>
      <c r="L113" s="90">
        <v>0.33</v>
      </c>
      <c r="M113" s="168">
        <v>23.391655</v>
      </c>
      <c r="N113" s="168">
        <v>82.112975</v>
      </c>
      <c r="O113" s="77">
        <v>1</v>
      </c>
    </row>
    <row r="114" spans="2:15" ht="15">
      <c r="B114" s="184">
        <v>37</v>
      </c>
      <c r="C114" s="82" t="s">
        <v>144</v>
      </c>
      <c r="D114" s="82" t="s">
        <v>177</v>
      </c>
      <c r="E114" s="168">
        <v>3</v>
      </c>
      <c r="F114" s="168">
        <v>25</v>
      </c>
      <c r="G114" s="168">
        <v>30</v>
      </c>
      <c r="H114" s="168">
        <v>0.75</v>
      </c>
      <c r="I114" s="90">
        <v>0.51631</v>
      </c>
      <c r="J114" s="91">
        <v>0.37838</v>
      </c>
      <c r="K114" s="26">
        <v>199.14736842105262</v>
      </c>
      <c r="L114" s="90">
        <v>0.83</v>
      </c>
      <c r="M114" s="168">
        <v>23.396647</v>
      </c>
      <c r="N114" s="168">
        <v>82.119878</v>
      </c>
      <c r="O114" s="77">
        <v>1</v>
      </c>
    </row>
    <row r="115" spans="2:15" ht="15">
      <c r="B115" s="184">
        <v>38</v>
      </c>
      <c r="C115" s="82" t="s">
        <v>144</v>
      </c>
      <c r="D115" s="82" t="s">
        <v>177</v>
      </c>
      <c r="E115" s="168">
        <v>5</v>
      </c>
      <c r="F115" s="168">
        <v>25</v>
      </c>
      <c r="G115" s="168">
        <v>30</v>
      </c>
      <c r="H115" s="168">
        <v>0.75</v>
      </c>
      <c r="I115" s="91">
        <v>0.71703</v>
      </c>
      <c r="J115" s="91">
        <v>0.6241</v>
      </c>
      <c r="K115" s="26">
        <v>328.4736842105263</v>
      </c>
      <c r="L115" s="90">
        <v>1.17</v>
      </c>
      <c r="M115" s="168">
        <v>23.391822</v>
      </c>
      <c r="N115" s="168">
        <v>82.119899</v>
      </c>
      <c r="O115" s="77">
        <v>1</v>
      </c>
    </row>
    <row r="116" spans="2:15" ht="15">
      <c r="B116" s="184">
        <v>39</v>
      </c>
      <c r="C116" s="82" t="s">
        <v>144</v>
      </c>
      <c r="D116" s="82" t="s">
        <v>178</v>
      </c>
      <c r="E116" s="168">
        <v>12</v>
      </c>
      <c r="F116" s="168">
        <v>30</v>
      </c>
      <c r="G116" s="168">
        <v>30</v>
      </c>
      <c r="H116" s="168">
        <v>0.75</v>
      </c>
      <c r="I116" s="91">
        <v>1.67947</v>
      </c>
      <c r="J116" s="91">
        <v>1.61866</v>
      </c>
      <c r="K116" s="26">
        <v>851.9263157894737</v>
      </c>
      <c r="L116" s="90">
        <v>2.16</v>
      </c>
      <c r="M116" s="168">
        <v>23.392362</v>
      </c>
      <c r="N116" s="168">
        <v>82.11776</v>
      </c>
      <c r="O116" s="77">
        <v>1</v>
      </c>
    </row>
    <row r="117" spans="2:15" ht="15">
      <c r="B117" s="184">
        <v>40</v>
      </c>
      <c r="C117" s="82" t="s">
        <v>145</v>
      </c>
      <c r="D117" s="82" t="s">
        <v>177</v>
      </c>
      <c r="E117" s="167">
        <v>1</v>
      </c>
      <c r="F117" s="167">
        <v>70</v>
      </c>
      <c r="G117" s="167">
        <v>70</v>
      </c>
      <c r="H117" s="167">
        <v>2</v>
      </c>
      <c r="I117" s="91">
        <v>14.20525</v>
      </c>
      <c r="J117" s="91">
        <v>12.27467</v>
      </c>
      <c r="K117" s="26">
        <v>6460.352631578948</v>
      </c>
      <c r="L117" s="90">
        <v>8.5</v>
      </c>
      <c r="M117" s="168">
        <v>23.3955</v>
      </c>
      <c r="N117" s="168">
        <v>82.120073</v>
      </c>
      <c r="O117" s="77">
        <v>5</v>
      </c>
    </row>
    <row r="118" spans="2:15" ht="15">
      <c r="B118" s="184">
        <v>41</v>
      </c>
      <c r="C118" s="82" t="s">
        <v>144</v>
      </c>
      <c r="D118" s="82" t="s">
        <v>174</v>
      </c>
      <c r="E118" s="168">
        <v>8</v>
      </c>
      <c r="F118" s="168">
        <v>25</v>
      </c>
      <c r="G118" s="168">
        <v>30</v>
      </c>
      <c r="H118" s="168">
        <v>0.75</v>
      </c>
      <c r="I118" s="91">
        <v>1.08561</v>
      </c>
      <c r="J118" s="91">
        <v>0.99268</v>
      </c>
      <c r="K118" s="26">
        <v>522.4631578947368</v>
      </c>
      <c r="L118" s="90">
        <v>1.62</v>
      </c>
      <c r="M118" s="168">
        <v>23.391655</v>
      </c>
      <c r="N118" s="168">
        <v>82.112975</v>
      </c>
      <c r="O118" s="77">
        <v>1</v>
      </c>
    </row>
    <row r="119" spans="2:15" ht="15">
      <c r="B119" s="184">
        <v>42</v>
      </c>
      <c r="C119" s="82" t="s">
        <v>144</v>
      </c>
      <c r="D119" s="82" t="s">
        <v>179</v>
      </c>
      <c r="E119" s="168">
        <v>4</v>
      </c>
      <c r="F119" s="168">
        <v>30</v>
      </c>
      <c r="G119" s="168">
        <v>30</v>
      </c>
      <c r="H119" s="168">
        <v>0.75</v>
      </c>
      <c r="I119" s="91">
        <v>0.60723</v>
      </c>
      <c r="J119" s="91">
        <v>0.54642</v>
      </c>
      <c r="K119" s="26">
        <v>287.58947368421053</v>
      </c>
      <c r="L119" s="90">
        <v>1</v>
      </c>
      <c r="M119" s="168">
        <v>23.398671</v>
      </c>
      <c r="N119" s="168">
        <v>82.11537</v>
      </c>
      <c r="O119" s="77">
        <v>1</v>
      </c>
    </row>
    <row r="120" spans="2:15" ht="15">
      <c r="B120" s="184">
        <v>43</v>
      </c>
      <c r="C120" s="82" t="s">
        <v>137</v>
      </c>
      <c r="D120" s="82" t="s">
        <v>179</v>
      </c>
      <c r="E120" s="167">
        <v>1</v>
      </c>
      <c r="F120" s="167">
        <v>25</v>
      </c>
      <c r="G120" s="167">
        <v>30</v>
      </c>
      <c r="H120" s="167">
        <v>3</v>
      </c>
      <c r="I120" s="91">
        <v>2.8251</v>
      </c>
      <c r="J120" s="91">
        <v>2.56373</v>
      </c>
      <c r="K120" s="26">
        <v>1349.3315789473684</v>
      </c>
      <c r="L120" s="90">
        <v>1.8</v>
      </c>
      <c r="M120" s="168">
        <v>23.399107</v>
      </c>
      <c r="N120" s="168">
        <v>82.115268</v>
      </c>
      <c r="O120" s="77">
        <v>2</v>
      </c>
    </row>
    <row r="121" spans="2:15" ht="15">
      <c r="B121" s="184">
        <v>44</v>
      </c>
      <c r="C121" s="82" t="s">
        <v>141</v>
      </c>
      <c r="D121" s="82" t="s">
        <v>179</v>
      </c>
      <c r="E121" s="25">
        <v>1</v>
      </c>
      <c r="F121" s="25"/>
      <c r="G121" s="25"/>
      <c r="H121" s="25"/>
      <c r="I121" s="90">
        <v>1.1</v>
      </c>
      <c r="J121" s="92">
        <v>0.3</v>
      </c>
      <c r="K121" s="26">
        <v>157.89473684210526</v>
      </c>
      <c r="L121" s="90">
        <v>0</v>
      </c>
      <c r="M121" s="168">
        <v>23.398927</v>
      </c>
      <c r="N121" s="168">
        <v>82.115325</v>
      </c>
      <c r="O121" s="77">
        <v>1</v>
      </c>
    </row>
    <row r="122" spans="2:15" ht="15">
      <c r="B122" s="127" t="s">
        <v>148</v>
      </c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9"/>
    </row>
    <row r="123" spans="2:15" ht="14.25">
      <c r="B123" s="143" t="s">
        <v>153</v>
      </c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8"/>
    </row>
    <row r="124" spans="2:15" ht="15">
      <c r="B124" s="184">
        <v>1</v>
      </c>
      <c r="C124" s="176" t="s">
        <v>181</v>
      </c>
      <c r="D124" s="177" t="s">
        <v>180</v>
      </c>
      <c r="E124" s="169" t="s">
        <v>188</v>
      </c>
      <c r="F124" s="168">
        <v>810</v>
      </c>
      <c r="G124" s="170">
        <f>(0.6+0.5)/2</f>
        <v>0.55</v>
      </c>
      <c r="H124" s="170">
        <v>0.5</v>
      </c>
      <c r="I124" s="91">
        <v>0.41063</v>
      </c>
      <c r="J124" s="91">
        <v>0.31842</v>
      </c>
      <c r="K124" s="26">
        <v>167.5894736842105</v>
      </c>
      <c r="L124" s="90">
        <v>1</v>
      </c>
      <c r="M124" s="171">
        <v>23.421954</v>
      </c>
      <c r="N124" s="171">
        <v>82.073228</v>
      </c>
      <c r="O124" s="77">
        <v>4</v>
      </c>
    </row>
    <row r="125" spans="2:15" ht="15">
      <c r="B125" s="184">
        <v>2</v>
      </c>
      <c r="C125" s="176" t="s">
        <v>182</v>
      </c>
      <c r="D125" s="177" t="s">
        <v>180</v>
      </c>
      <c r="E125" s="171">
        <v>1</v>
      </c>
      <c r="F125" s="171">
        <v>8</v>
      </c>
      <c r="G125" s="172">
        <v>2</v>
      </c>
      <c r="H125" s="172">
        <v>1</v>
      </c>
      <c r="I125" s="91">
        <v>0.5738000000000001</v>
      </c>
      <c r="J125" s="91">
        <v>0.26007</v>
      </c>
      <c r="K125" s="26">
        <v>136.87894736842108</v>
      </c>
      <c r="L125" s="90">
        <v>4</v>
      </c>
      <c r="M125" s="171">
        <v>23.407848</v>
      </c>
      <c r="N125" s="171">
        <v>82.12043</v>
      </c>
      <c r="O125" s="77">
        <v>3</v>
      </c>
    </row>
    <row r="126" spans="2:15" ht="15">
      <c r="B126" s="184">
        <v>3</v>
      </c>
      <c r="C126" s="176" t="s">
        <v>183</v>
      </c>
      <c r="D126" s="177" t="s">
        <v>180</v>
      </c>
      <c r="E126" s="171">
        <v>1</v>
      </c>
      <c r="F126" s="171">
        <v>130</v>
      </c>
      <c r="G126" s="172">
        <v>25</v>
      </c>
      <c r="H126" s="172">
        <v>4.3</v>
      </c>
      <c r="I126" s="90">
        <v>26.269779999999997</v>
      </c>
      <c r="J126" s="91">
        <v>15.67146</v>
      </c>
      <c r="K126" s="26">
        <v>8248.136842105263</v>
      </c>
      <c r="L126" s="90">
        <v>10.5</v>
      </c>
      <c r="M126" s="171">
        <v>23.407435</v>
      </c>
      <c r="N126" s="171">
        <v>82.120162</v>
      </c>
      <c r="O126" s="77">
        <v>2</v>
      </c>
    </row>
    <row r="127" spans="2:15" ht="15">
      <c r="B127" s="184">
        <v>4</v>
      </c>
      <c r="C127" s="176" t="s">
        <v>181</v>
      </c>
      <c r="D127" s="177" t="s">
        <v>180</v>
      </c>
      <c r="E127" s="171" t="s">
        <v>189</v>
      </c>
      <c r="F127" s="171">
        <v>410</v>
      </c>
      <c r="G127" s="170">
        <f>(0.6+0.5)/2</f>
        <v>0.55</v>
      </c>
      <c r="H127" s="172">
        <v>0.5</v>
      </c>
      <c r="I127" s="90">
        <v>0.23698000000000002</v>
      </c>
      <c r="J127" s="91">
        <v>0.15792</v>
      </c>
      <c r="K127" s="26">
        <v>83.11578947368422</v>
      </c>
      <c r="L127" s="90">
        <v>0.5</v>
      </c>
      <c r="M127" s="171">
        <v>23.406645</v>
      </c>
      <c r="N127" s="171">
        <v>82.120527</v>
      </c>
      <c r="O127" s="77">
        <v>4</v>
      </c>
    </row>
    <row r="128" spans="2:15" ht="15">
      <c r="B128" s="184">
        <v>5</v>
      </c>
      <c r="C128" s="178" t="s">
        <v>184</v>
      </c>
      <c r="D128" s="177" t="s">
        <v>180</v>
      </c>
      <c r="E128" s="171">
        <v>1</v>
      </c>
      <c r="F128" s="171">
        <v>120</v>
      </c>
      <c r="G128" s="172">
        <f>(1.5+1)/2</f>
        <v>1.25</v>
      </c>
      <c r="H128" s="172">
        <v>1</v>
      </c>
      <c r="I128" s="90">
        <v>0.19499999999999998</v>
      </c>
      <c r="J128" s="91">
        <v>0.175</v>
      </c>
      <c r="K128" s="26">
        <v>92.10526315789474</v>
      </c>
      <c r="L128" s="90">
        <v>0.8</v>
      </c>
      <c r="M128" s="171">
        <v>23.406454</v>
      </c>
      <c r="N128" s="171">
        <v>82.120747</v>
      </c>
      <c r="O128" s="77">
        <v>5</v>
      </c>
    </row>
    <row r="129" spans="2:15" ht="15">
      <c r="B129" s="184">
        <v>6</v>
      </c>
      <c r="C129" s="176" t="s">
        <v>184</v>
      </c>
      <c r="D129" s="177" t="s">
        <v>180</v>
      </c>
      <c r="E129" s="171">
        <v>1</v>
      </c>
      <c r="F129" s="171">
        <v>200</v>
      </c>
      <c r="G129" s="172">
        <f>(1.5+1)/2</f>
        <v>1.25</v>
      </c>
      <c r="H129" s="172">
        <v>1</v>
      </c>
      <c r="I129" s="91">
        <v>0.059</v>
      </c>
      <c r="J129" s="91">
        <v>0.029</v>
      </c>
      <c r="K129" s="26">
        <v>15.263157894736842</v>
      </c>
      <c r="L129" s="90">
        <v>1.7</v>
      </c>
      <c r="M129" s="171">
        <v>23.406463</v>
      </c>
      <c r="N129" s="171">
        <v>82.120662</v>
      </c>
      <c r="O129" s="77">
        <v>5</v>
      </c>
    </row>
    <row r="130" spans="2:15" ht="15">
      <c r="B130" s="184">
        <v>7</v>
      </c>
      <c r="C130" s="179" t="s">
        <v>185</v>
      </c>
      <c r="D130" s="177" t="s">
        <v>180</v>
      </c>
      <c r="E130" s="168" t="s">
        <v>190</v>
      </c>
      <c r="F130" s="168">
        <v>30</v>
      </c>
      <c r="G130" s="170">
        <v>40</v>
      </c>
      <c r="H130" s="170"/>
      <c r="I130" s="91">
        <v>0.41394</v>
      </c>
      <c r="J130" s="91">
        <v>0.30554</v>
      </c>
      <c r="K130" s="26">
        <v>160.81052631578945</v>
      </c>
      <c r="L130" s="90">
        <v>0.15</v>
      </c>
      <c r="M130" s="168">
        <v>23.406553</v>
      </c>
      <c r="N130" s="168">
        <v>82.120955</v>
      </c>
      <c r="O130" s="77">
        <v>6</v>
      </c>
    </row>
    <row r="131" spans="2:15" ht="15">
      <c r="B131" s="184">
        <v>8</v>
      </c>
      <c r="C131" s="176" t="s">
        <v>184</v>
      </c>
      <c r="D131" s="177" t="s">
        <v>180</v>
      </c>
      <c r="E131" s="168">
        <v>1</v>
      </c>
      <c r="F131" s="168">
        <v>200</v>
      </c>
      <c r="G131" s="172">
        <f>(1.5+1)/2</f>
        <v>1.25</v>
      </c>
      <c r="H131" s="170">
        <v>1</v>
      </c>
      <c r="I131" s="91">
        <v>0.059</v>
      </c>
      <c r="J131" s="91">
        <v>0.029</v>
      </c>
      <c r="K131" s="26">
        <v>15.263157894736842</v>
      </c>
      <c r="L131" s="90">
        <v>1.7</v>
      </c>
      <c r="M131" s="168">
        <v>23.406437</v>
      </c>
      <c r="N131" s="168">
        <v>82.12165</v>
      </c>
      <c r="O131" s="77">
        <v>5</v>
      </c>
    </row>
    <row r="132" spans="2:15" ht="15">
      <c r="B132" s="184">
        <v>9</v>
      </c>
      <c r="C132" s="179" t="s">
        <v>185</v>
      </c>
      <c r="D132" s="177" t="s">
        <v>180</v>
      </c>
      <c r="E132" s="168" t="s">
        <v>190</v>
      </c>
      <c r="F132" s="168">
        <v>30</v>
      </c>
      <c r="G132" s="170">
        <v>40</v>
      </c>
      <c r="H132" s="170"/>
      <c r="I132" s="91">
        <v>0.41394</v>
      </c>
      <c r="J132" s="91">
        <v>0.30554</v>
      </c>
      <c r="K132" s="26">
        <v>160.81052631578945</v>
      </c>
      <c r="L132" s="90">
        <v>0.15</v>
      </c>
      <c r="M132" s="168">
        <v>23.421954</v>
      </c>
      <c r="N132" s="168">
        <v>82.073228</v>
      </c>
      <c r="O132" s="77">
        <v>6</v>
      </c>
    </row>
    <row r="133" spans="2:15" ht="15">
      <c r="B133" s="184">
        <v>10</v>
      </c>
      <c r="C133" s="179" t="s">
        <v>186</v>
      </c>
      <c r="D133" s="177" t="s">
        <v>180</v>
      </c>
      <c r="E133" s="168">
        <v>1</v>
      </c>
      <c r="F133" s="168">
        <v>3</v>
      </c>
      <c r="G133" s="168">
        <f>(0.5+4.5)/2</f>
        <v>2.5</v>
      </c>
      <c r="H133" s="168">
        <v>1</v>
      </c>
      <c r="I133" s="91">
        <v>0.0225</v>
      </c>
      <c r="J133" s="91">
        <v>0.012</v>
      </c>
      <c r="K133" s="26">
        <v>6.315789473684211</v>
      </c>
      <c r="L133" s="90">
        <v>0.4</v>
      </c>
      <c r="M133" s="168">
        <v>23.408143</v>
      </c>
      <c r="N133" s="168">
        <v>82.123183</v>
      </c>
      <c r="O133" s="77">
        <v>2</v>
      </c>
    </row>
    <row r="134" spans="2:15" ht="15">
      <c r="B134" s="184">
        <v>11</v>
      </c>
      <c r="C134" s="179" t="s">
        <v>186</v>
      </c>
      <c r="D134" s="177" t="s">
        <v>180</v>
      </c>
      <c r="E134" s="168">
        <v>1</v>
      </c>
      <c r="F134" s="168">
        <v>6</v>
      </c>
      <c r="G134" s="168">
        <f>(0.5+4.5)/2</f>
        <v>2.5</v>
      </c>
      <c r="H134" s="168">
        <v>1</v>
      </c>
      <c r="I134" s="90">
        <v>0.045</v>
      </c>
      <c r="J134" s="91">
        <v>0.024</v>
      </c>
      <c r="K134" s="26">
        <v>12.631578947368421</v>
      </c>
      <c r="L134" s="90">
        <v>0.6</v>
      </c>
      <c r="M134" s="168">
        <v>23.408153</v>
      </c>
      <c r="N134" s="168">
        <v>82.123227</v>
      </c>
      <c r="O134" s="77">
        <v>2</v>
      </c>
    </row>
    <row r="135" spans="2:15" ht="15">
      <c r="B135" s="184">
        <v>12</v>
      </c>
      <c r="C135" s="179" t="s">
        <v>186</v>
      </c>
      <c r="D135" s="177" t="s">
        <v>180</v>
      </c>
      <c r="E135" s="168">
        <v>1</v>
      </c>
      <c r="F135" s="168">
        <v>8</v>
      </c>
      <c r="G135" s="168">
        <f>(0.5+4.5)/2</f>
        <v>2.5</v>
      </c>
      <c r="H135" s="168">
        <v>1</v>
      </c>
      <c r="I135" s="90">
        <v>0.06</v>
      </c>
      <c r="J135" s="91">
        <v>0.032</v>
      </c>
      <c r="K135" s="26">
        <v>16.842105263157894</v>
      </c>
      <c r="L135" s="90">
        <v>0.8</v>
      </c>
      <c r="M135" s="168">
        <v>23.408116</v>
      </c>
      <c r="N135" s="168">
        <v>82.123207</v>
      </c>
      <c r="O135" s="77">
        <v>2</v>
      </c>
    </row>
    <row r="136" spans="2:15" ht="15">
      <c r="B136" s="184">
        <v>13</v>
      </c>
      <c r="C136" s="179" t="s">
        <v>186</v>
      </c>
      <c r="D136" s="177" t="s">
        <v>180</v>
      </c>
      <c r="E136" s="168">
        <v>1</v>
      </c>
      <c r="F136" s="168">
        <v>5</v>
      </c>
      <c r="G136" s="168">
        <f>(0.5+4.5)/2</f>
        <v>2.5</v>
      </c>
      <c r="H136" s="168">
        <v>1</v>
      </c>
      <c r="I136" s="91">
        <v>0.037500000000000006</v>
      </c>
      <c r="J136" s="91">
        <v>0.02</v>
      </c>
      <c r="K136" s="26">
        <v>10.526315789473685</v>
      </c>
      <c r="L136" s="90">
        <v>0.5</v>
      </c>
      <c r="M136" s="168">
        <v>23.408025</v>
      </c>
      <c r="N136" s="168">
        <v>82.123422</v>
      </c>
      <c r="O136" s="77">
        <v>2</v>
      </c>
    </row>
    <row r="137" spans="2:15" ht="15">
      <c r="B137" s="184">
        <v>14</v>
      </c>
      <c r="C137" s="176" t="s">
        <v>187</v>
      </c>
      <c r="D137" s="177" t="s">
        <v>180</v>
      </c>
      <c r="E137" s="168">
        <v>1</v>
      </c>
      <c r="F137" s="168">
        <v>100</v>
      </c>
      <c r="G137" s="170">
        <v>2.5</v>
      </c>
      <c r="H137" s="170">
        <v>1.2</v>
      </c>
      <c r="I137" s="91">
        <v>0.39</v>
      </c>
      <c r="J137" s="91">
        <v>0.325</v>
      </c>
      <c r="K137" s="26">
        <v>171.05263157894737</v>
      </c>
      <c r="L137" s="90">
        <v>0.8</v>
      </c>
      <c r="M137" s="168">
        <v>23.407753</v>
      </c>
      <c r="N137" s="168">
        <v>82.123357</v>
      </c>
      <c r="O137" s="77">
        <v>3</v>
      </c>
    </row>
    <row r="138" spans="2:15" ht="15">
      <c r="B138" s="184">
        <v>15</v>
      </c>
      <c r="C138" s="176" t="s">
        <v>184</v>
      </c>
      <c r="D138" s="177" t="s">
        <v>180</v>
      </c>
      <c r="E138" s="168">
        <v>1</v>
      </c>
      <c r="F138" s="168">
        <v>200</v>
      </c>
      <c r="G138" s="172">
        <f>(1.5+1)/2</f>
        <v>1.25</v>
      </c>
      <c r="H138" s="170">
        <v>1</v>
      </c>
      <c r="I138" s="91">
        <v>0.059</v>
      </c>
      <c r="J138" s="91">
        <v>0.029</v>
      </c>
      <c r="K138" s="26">
        <v>15.263157894736842</v>
      </c>
      <c r="L138" s="90">
        <v>1.7</v>
      </c>
      <c r="M138" s="168">
        <v>23.404443</v>
      </c>
      <c r="N138" s="168">
        <v>82.11997</v>
      </c>
      <c r="O138" s="77">
        <v>5</v>
      </c>
    </row>
    <row r="139" spans="2:15" ht="15">
      <c r="B139" s="184">
        <v>16</v>
      </c>
      <c r="C139" s="179" t="s">
        <v>185</v>
      </c>
      <c r="D139" s="177" t="s">
        <v>180</v>
      </c>
      <c r="E139" s="168" t="s">
        <v>190</v>
      </c>
      <c r="F139" s="168">
        <v>30</v>
      </c>
      <c r="G139" s="170">
        <v>40</v>
      </c>
      <c r="H139" s="170"/>
      <c r="I139" s="91">
        <v>0.41394</v>
      </c>
      <c r="J139" s="91">
        <v>0.30554</v>
      </c>
      <c r="K139" s="26">
        <v>160.81052631578945</v>
      </c>
      <c r="L139" s="90">
        <v>0.15</v>
      </c>
      <c r="M139" s="168">
        <v>23.404845</v>
      </c>
      <c r="N139" s="168">
        <v>82.119738</v>
      </c>
      <c r="O139" s="77">
        <v>4</v>
      </c>
    </row>
    <row r="140" spans="2:15" ht="15">
      <c r="B140" s="184">
        <v>17</v>
      </c>
      <c r="C140" s="176" t="s">
        <v>184</v>
      </c>
      <c r="D140" s="177" t="s">
        <v>180</v>
      </c>
      <c r="E140" s="168">
        <v>1</v>
      </c>
      <c r="F140" s="168">
        <v>200</v>
      </c>
      <c r="G140" s="172">
        <f>(1.5+1)/2</f>
        <v>1.25</v>
      </c>
      <c r="H140" s="170">
        <v>1</v>
      </c>
      <c r="I140" s="91">
        <v>0.059</v>
      </c>
      <c r="J140" s="91">
        <v>0.029</v>
      </c>
      <c r="K140" s="26">
        <v>15.263157894736842</v>
      </c>
      <c r="L140" s="90">
        <v>1.7</v>
      </c>
      <c r="M140" s="168">
        <v>23.388102</v>
      </c>
      <c r="N140" s="168">
        <v>82.116242</v>
      </c>
      <c r="O140" s="77">
        <v>4</v>
      </c>
    </row>
    <row r="141" spans="2:15" ht="15">
      <c r="B141" s="184">
        <v>18</v>
      </c>
      <c r="C141" s="176" t="s">
        <v>181</v>
      </c>
      <c r="D141" s="177" t="s">
        <v>180</v>
      </c>
      <c r="E141" s="169" t="s">
        <v>188</v>
      </c>
      <c r="F141" s="168">
        <v>3</v>
      </c>
      <c r="G141" s="170">
        <f>(0.6+0.5)/2</f>
        <v>0.55</v>
      </c>
      <c r="H141" s="170">
        <v>0.5</v>
      </c>
      <c r="I141" s="91">
        <v>0.41063</v>
      </c>
      <c r="J141" s="91">
        <v>0.31842</v>
      </c>
      <c r="K141" s="26">
        <v>167.5894736842105</v>
      </c>
      <c r="L141" s="90">
        <v>1</v>
      </c>
      <c r="M141" s="168">
        <v>23.388</v>
      </c>
      <c r="N141" s="168">
        <v>82.116272</v>
      </c>
      <c r="O141" s="77">
        <v>5</v>
      </c>
    </row>
    <row r="142" spans="2:15" ht="15">
      <c r="B142" s="184">
        <v>19</v>
      </c>
      <c r="C142" s="176" t="s">
        <v>187</v>
      </c>
      <c r="D142" s="177" t="s">
        <v>180</v>
      </c>
      <c r="E142" s="168">
        <v>1</v>
      </c>
      <c r="F142" s="168">
        <v>100</v>
      </c>
      <c r="G142" s="170">
        <v>2.5</v>
      </c>
      <c r="H142" s="170">
        <v>1.2</v>
      </c>
      <c r="I142" s="91">
        <v>0.39</v>
      </c>
      <c r="J142" s="91">
        <v>0.325</v>
      </c>
      <c r="K142" s="26">
        <v>171.05263157894737</v>
      </c>
      <c r="L142" s="90">
        <v>0.8</v>
      </c>
      <c r="M142" s="168">
        <v>23.405995</v>
      </c>
      <c r="N142" s="168">
        <v>82.139015</v>
      </c>
      <c r="O142" s="77">
        <v>2</v>
      </c>
    </row>
    <row r="143" spans="2:15" ht="15">
      <c r="B143" s="184">
        <v>20</v>
      </c>
      <c r="C143" s="176" t="s">
        <v>181</v>
      </c>
      <c r="D143" s="177" t="s">
        <v>180</v>
      </c>
      <c r="E143" s="171" t="s">
        <v>189</v>
      </c>
      <c r="F143" s="168">
        <v>3</v>
      </c>
      <c r="G143" s="170">
        <f>(0.6+0.5)/2</f>
        <v>0.55</v>
      </c>
      <c r="H143" s="170">
        <v>0.5</v>
      </c>
      <c r="I143" s="91">
        <v>0.23698000000000002</v>
      </c>
      <c r="J143" s="91">
        <v>0.15792</v>
      </c>
      <c r="K143" s="26">
        <v>83.11578947368422</v>
      </c>
      <c r="L143" s="90">
        <v>0.5</v>
      </c>
      <c r="M143" s="168">
        <v>23.4057</v>
      </c>
      <c r="N143" s="168">
        <v>82.13915</v>
      </c>
      <c r="O143" s="77">
        <v>3</v>
      </c>
    </row>
    <row r="144" spans="2:15" ht="15">
      <c r="B144" s="127" t="s">
        <v>119</v>
      </c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9"/>
    </row>
    <row r="145" spans="2:15" ht="14.25">
      <c r="B145" s="143" t="s">
        <v>191</v>
      </c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8"/>
    </row>
    <row r="146" spans="2:15" ht="15">
      <c r="B146" s="184">
        <v>1</v>
      </c>
      <c r="C146" s="180" t="s">
        <v>205</v>
      </c>
      <c r="D146" s="180" t="s">
        <v>192</v>
      </c>
      <c r="E146" s="168">
        <v>1</v>
      </c>
      <c r="F146" s="168">
        <v>70</v>
      </c>
      <c r="G146" s="168">
        <v>70</v>
      </c>
      <c r="H146" s="168">
        <v>2</v>
      </c>
      <c r="I146" s="144">
        <v>13.68047</v>
      </c>
      <c r="J146" s="144">
        <v>12.27467</v>
      </c>
      <c r="K146" s="161">
        <v>6460.352631578948</v>
      </c>
      <c r="L146" s="145">
        <v>8.5</v>
      </c>
      <c r="M146" s="164">
        <v>23.402004</v>
      </c>
      <c r="N146" s="164">
        <v>82.097831</v>
      </c>
      <c r="O146" s="77">
        <v>5</v>
      </c>
    </row>
    <row r="147" spans="2:15" ht="15">
      <c r="B147" s="185">
        <v>2</v>
      </c>
      <c r="C147" s="180" t="s">
        <v>141</v>
      </c>
      <c r="D147" s="180" t="s">
        <v>192</v>
      </c>
      <c r="E147" s="171">
        <v>1</v>
      </c>
      <c r="F147" s="171"/>
      <c r="G147" s="171"/>
      <c r="H147" s="171"/>
      <c r="I147" s="145">
        <v>1.1</v>
      </c>
      <c r="J147" s="144">
        <v>0.3</v>
      </c>
      <c r="K147" s="161">
        <v>157.89473684210526</v>
      </c>
      <c r="L147" s="145">
        <v>0</v>
      </c>
      <c r="M147" s="164">
        <v>23.401774</v>
      </c>
      <c r="N147" s="164">
        <v>82.097567</v>
      </c>
      <c r="O147" s="25">
        <v>1</v>
      </c>
    </row>
    <row r="148" spans="2:15" ht="15">
      <c r="B148" s="185">
        <v>3</v>
      </c>
      <c r="C148" s="181" t="s">
        <v>140</v>
      </c>
      <c r="D148" s="181" t="s">
        <v>192</v>
      </c>
      <c r="E148" s="173">
        <v>3</v>
      </c>
      <c r="F148" s="173">
        <v>25</v>
      </c>
      <c r="G148" s="173">
        <v>25</v>
      </c>
      <c r="H148" s="173">
        <v>0.75</v>
      </c>
      <c r="I148" s="144">
        <v>0.194865</v>
      </c>
      <c r="J148" s="144">
        <v>0.17174</v>
      </c>
      <c r="K148" s="161">
        <v>90.38947368421053</v>
      </c>
      <c r="L148" s="145">
        <v>0.63</v>
      </c>
      <c r="M148" s="164">
        <v>23.402581</v>
      </c>
      <c r="N148" s="164">
        <v>82.097299</v>
      </c>
      <c r="O148" s="25">
        <v>1</v>
      </c>
    </row>
    <row r="149" spans="2:15" ht="15">
      <c r="B149" s="184">
        <v>4</v>
      </c>
      <c r="C149" s="182" t="s">
        <v>140</v>
      </c>
      <c r="D149" s="182" t="s">
        <v>193</v>
      </c>
      <c r="E149" s="174">
        <v>4</v>
      </c>
      <c r="F149" s="174">
        <v>25</v>
      </c>
      <c r="G149" s="174">
        <v>25</v>
      </c>
      <c r="H149" s="174">
        <v>0.75</v>
      </c>
      <c r="I149" s="144">
        <v>0.25473</v>
      </c>
      <c r="J149" s="144">
        <v>0.227585</v>
      </c>
      <c r="K149" s="161">
        <v>119.78157894736842</v>
      </c>
      <c r="L149" s="145">
        <v>0.59</v>
      </c>
      <c r="M149" s="164">
        <v>23.400784</v>
      </c>
      <c r="N149" s="164">
        <v>82.093502</v>
      </c>
      <c r="O149" s="25">
        <v>1</v>
      </c>
    </row>
    <row r="150" spans="2:15" ht="15">
      <c r="B150" s="185">
        <v>5</v>
      </c>
      <c r="C150" s="180" t="s">
        <v>141</v>
      </c>
      <c r="D150" s="180" t="s">
        <v>193</v>
      </c>
      <c r="E150" s="171">
        <v>1</v>
      </c>
      <c r="F150" s="171"/>
      <c r="G150" s="171"/>
      <c r="H150" s="171"/>
      <c r="I150" s="145">
        <v>1.1</v>
      </c>
      <c r="J150" s="144">
        <v>0.3</v>
      </c>
      <c r="K150" s="162">
        <v>157.89473684210526</v>
      </c>
      <c r="L150" s="145">
        <v>0</v>
      </c>
      <c r="M150" s="164">
        <v>23.400582</v>
      </c>
      <c r="N150" s="164">
        <v>82.093653</v>
      </c>
      <c r="O150" s="25">
        <v>1</v>
      </c>
    </row>
    <row r="151" spans="2:15" ht="15">
      <c r="B151" s="185">
        <v>6</v>
      </c>
      <c r="C151" s="180" t="s">
        <v>147</v>
      </c>
      <c r="D151" s="180" t="s">
        <v>193</v>
      </c>
      <c r="E151" s="168">
        <v>1</v>
      </c>
      <c r="F151" s="168"/>
      <c r="G151" s="168"/>
      <c r="H151" s="168"/>
      <c r="I151" s="145">
        <v>2</v>
      </c>
      <c r="J151" s="144">
        <v>0.8</v>
      </c>
      <c r="K151" s="162">
        <v>421.05263157894734</v>
      </c>
      <c r="L151" s="145">
        <v>0.4</v>
      </c>
      <c r="M151" s="164">
        <v>23.400778</v>
      </c>
      <c r="N151" s="164">
        <v>82.09363</v>
      </c>
      <c r="O151" s="25">
        <v>1</v>
      </c>
    </row>
    <row r="152" spans="2:15" ht="15">
      <c r="B152" s="184">
        <v>7</v>
      </c>
      <c r="C152" s="180" t="s">
        <v>206</v>
      </c>
      <c r="D152" s="180" t="s">
        <v>194</v>
      </c>
      <c r="E152" s="168">
        <v>1</v>
      </c>
      <c r="F152" s="168">
        <v>40</v>
      </c>
      <c r="G152" s="168">
        <v>40</v>
      </c>
      <c r="H152" s="168">
        <v>2</v>
      </c>
      <c r="I152" s="145">
        <v>5.2046399999999995</v>
      </c>
      <c r="J152" s="144">
        <v>3.85436</v>
      </c>
      <c r="K152" s="162">
        <v>2028.6105263157895</v>
      </c>
      <c r="L152" s="145">
        <v>3.5</v>
      </c>
      <c r="M152" s="164">
        <v>23.399786</v>
      </c>
      <c r="N152" s="164">
        <v>82.092721</v>
      </c>
      <c r="O152" s="25">
        <v>4</v>
      </c>
    </row>
    <row r="153" spans="2:15" ht="15" customHeight="1">
      <c r="B153" s="185">
        <v>8</v>
      </c>
      <c r="C153" s="183" t="s">
        <v>140</v>
      </c>
      <c r="D153" s="183" t="s">
        <v>194</v>
      </c>
      <c r="E153" s="175">
        <v>5</v>
      </c>
      <c r="F153" s="175">
        <v>25</v>
      </c>
      <c r="G153" s="175">
        <v>30</v>
      </c>
      <c r="H153" s="175">
        <v>0.75</v>
      </c>
      <c r="I153" s="145">
        <v>0.34526</v>
      </c>
      <c r="J153" s="145">
        <v>0.31205</v>
      </c>
      <c r="K153" s="161">
        <v>164.23684210526315</v>
      </c>
      <c r="L153" s="145">
        <v>0.65</v>
      </c>
      <c r="M153" s="164">
        <v>23.39973</v>
      </c>
      <c r="N153" s="164">
        <v>82.093104</v>
      </c>
      <c r="O153" s="186">
        <v>1</v>
      </c>
    </row>
    <row r="154" spans="2:15" ht="15" customHeight="1">
      <c r="B154" s="185">
        <v>9</v>
      </c>
      <c r="C154" s="180" t="s">
        <v>147</v>
      </c>
      <c r="D154" s="180" t="s">
        <v>194</v>
      </c>
      <c r="E154" s="168">
        <v>1</v>
      </c>
      <c r="F154" s="168"/>
      <c r="G154" s="168"/>
      <c r="H154" s="168"/>
      <c r="I154" s="145">
        <v>2</v>
      </c>
      <c r="J154" s="145">
        <v>0.8</v>
      </c>
      <c r="K154" s="161">
        <v>421.05263157894734</v>
      </c>
      <c r="L154" s="145">
        <v>0.4</v>
      </c>
      <c r="M154" s="164">
        <v>23.400738</v>
      </c>
      <c r="N154" s="164">
        <v>82.095249</v>
      </c>
      <c r="O154" s="186">
        <v>1</v>
      </c>
    </row>
    <row r="155" spans="2:15" ht="15">
      <c r="B155" s="184">
        <v>10</v>
      </c>
      <c r="C155" s="183" t="s">
        <v>140</v>
      </c>
      <c r="D155" s="183" t="s">
        <v>194</v>
      </c>
      <c r="E155" s="175">
        <v>6</v>
      </c>
      <c r="F155" s="175">
        <v>25</v>
      </c>
      <c r="G155" s="175">
        <v>25</v>
      </c>
      <c r="H155" s="175">
        <v>0.75</v>
      </c>
      <c r="I155" s="145">
        <v>0.37445</v>
      </c>
      <c r="J155" s="144">
        <v>0.339275</v>
      </c>
      <c r="K155" s="162">
        <v>178.56578947368422</v>
      </c>
      <c r="L155" s="145">
        <v>0.57</v>
      </c>
      <c r="M155" s="164">
        <v>23.400716</v>
      </c>
      <c r="N155" s="164">
        <v>82.095223</v>
      </c>
      <c r="O155" s="163">
        <v>1</v>
      </c>
    </row>
    <row r="156" spans="2:15" ht="15">
      <c r="B156" s="185">
        <v>11</v>
      </c>
      <c r="C156" s="180" t="s">
        <v>141</v>
      </c>
      <c r="D156" s="180" t="s">
        <v>194</v>
      </c>
      <c r="E156" s="171">
        <v>1</v>
      </c>
      <c r="F156" s="171"/>
      <c r="G156" s="171"/>
      <c r="H156" s="171"/>
      <c r="I156" s="145">
        <v>1.1</v>
      </c>
      <c r="J156" s="144">
        <v>0.3</v>
      </c>
      <c r="K156" s="162">
        <v>157.89473684210526</v>
      </c>
      <c r="L156" s="145">
        <v>0</v>
      </c>
      <c r="M156" s="164">
        <v>23.400514</v>
      </c>
      <c r="N156" s="164">
        <v>82.095279</v>
      </c>
      <c r="O156" s="163">
        <v>1</v>
      </c>
    </row>
    <row r="157" spans="2:15" ht="15" customHeight="1">
      <c r="B157" s="185">
        <v>12</v>
      </c>
      <c r="C157" s="183" t="s">
        <v>140</v>
      </c>
      <c r="D157" s="183" t="s">
        <v>195</v>
      </c>
      <c r="E157" s="174">
        <v>3</v>
      </c>
      <c r="F157" s="174">
        <v>20</v>
      </c>
      <c r="G157" s="174">
        <v>25</v>
      </c>
      <c r="H157" s="174">
        <v>0.75</v>
      </c>
      <c r="I157" s="145">
        <v>0.17668999999999999</v>
      </c>
      <c r="J157" s="145">
        <v>0.154775</v>
      </c>
      <c r="K157" s="161">
        <v>81.46052631578948</v>
      </c>
      <c r="L157" s="145">
        <v>0.15</v>
      </c>
      <c r="M157" s="164">
        <v>23.405792</v>
      </c>
      <c r="N157" s="164">
        <v>82.10265</v>
      </c>
      <c r="O157" s="186">
        <v>1</v>
      </c>
    </row>
    <row r="158" spans="2:15" ht="15" customHeight="1">
      <c r="B158" s="184">
        <v>13</v>
      </c>
      <c r="C158" s="180" t="s">
        <v>139</v>
      </c>
      <c r="D158" s="180" t="s">
        <v>195</v>
      </c>
      <c r="E158" s="171">
        <v>1</v>
      </c>
      <c r="F158" s="171"/>
      <c r="G158" s="171"/>
      <c r="H158" s="171"/>
      <c r="I158" s="145">
        <v>1.1</v>
      </c>
      <c r="J158" s="145">
        <v>0.3</v>
      </c>
      <c r="K158" s="161">
        <v>157.89473684210526</v>
      </c>
      <c r="L158" s="145">
        <v>0</v>
      </c>
      <c r="M158" s="164">
        <v>23.405725</v>
      </c>
      <c r="N158" s="164">
        <v>82.102723</v>
      </c>
      <c r="O158" s="186">
        <v>1</v>
      </c>
    </row>
    <row r="159" spans="2:15" ht="15">
      <c r="B159" s="185">
        <v>14</v>
      </c>
      <c r="C159" s="180" t="s">
        <v>146</v>
      </c>
      <c r="D159" s="180" t="s">
        <v>196</v>
      </c>
      <c r="E159" s="168">
        <v>1</v>
      </c>
      <c r="F159" s="168">
        <v>20</v>
      </c>
      <c r="G159" s="168">
        <v>20</v>
      </c>
      <c r="H159" s="168">
        <v>2</v>
      </c>
      <c r="I159" s="145">
        <v>1.06727</v>
      </c>
      <c r="J159" s="144">
        <v>0.91932</v>
      </c>
      <c r="K159" s="162">
        <v>483.85263157894735</v>
      </c>
      <c r="L159" s="145">
        <v>0.9</v>
      </c>
      <c r="M159" s="164">
        <v>23.406318</v>
      </c>
      <c r="N159" s="164">
        <v>82.103803</v>
      </c>
      <c r="O159" s="25">
        <v>2</v>
      </c>
    </row>
    <row r="160" spans="2:15" ht="15">
      <c r="B160" s="185">
        <v>15</v>
      </c>
      <c r="C160" s="181" t="s">
        <v>140</v>
      </c>
      <c r="D160" s="181" t="s">
        <v>196</v>
      </c>
      <c r="E160" s="173">
        <v>2</v>
      </c>
      <c r="F160" s="173">
        <v>20</v>
      </c>
      <c r="G160" s="173">
        <v>20</v>
      </c>
      <c r="H160" s="173">
        <v>0.75</v>
      </c>
      <c r="I160" s="145">
        <v>0.11014499999999999</v>
      </c>
      <c r="J160" s="144">
        <v>0.09269</v>
      </c>
      <c r="K160" s="162">
        <v>48.78421052631579</v>
      </c>
      <c r="L160" s="145">
        <v>0.1</v>
      </c>
      <c r="M160" s="164">
        <v>23.405921</v>
      </c>
      <c r="N160" s="164">
        <v>82.10373</v>
      </c>
      <c r="O160" s="25">
        <v>1</v>
      </c>
    </row>
    <row r="161" spans="2:15" ht="15">
      <c r="B161" s="184">
        <v>16</v>
      </c>
      <c r="C161" s="182" t="s">
        <v>140</v>
      </c>
      <c r="D161" s="182" t="s">
        <v>197</v>
      </c>
      <c r="E161" s="174">
        <v>3</v>
      </c>
      <c r="F161" s="174">
        <v>20</v>
      </c>
      <c r="G161" s="174">
        <v>25</v>
      </c>
      <c r="H161" s="174">
        <v>0.75</v>
      </c>
      <c r="I161" s="145">
        <v>0.17668999999999999</v>
      </c>
      <c r="J161" s="144">
        <v>0.154775</v>
      </c>
      <c r="K161" s="162">
        <v>81.46052631578948</v>
      </c>
      <c r="L161" s="145">
        <v>0.15</v>
      </c>
      <c r="M161" s="164">
        <v>23.402555</v>
      </c>
      <c r="N161" s="164">
        <v>82.10252</v>
      </c>
      <c r="O161" s="25">
        <v>1</v>
      </c>
    </row>
    <row r="162" spans="2:15" ht="15">
      <c r="B162" s="185">
        <v>17</v>
      </c>
      <c r="C162" s="180" t="s">
        <v>139</v>
      </c>
      <c r="D162" s="180" t="s">
        <v>198</v>
      </c>
      <c r="E162" s="171">
        <v>1</v>
      </c>
      <c r="F162" s="171"/>
      <c r="G162" s="171"/>
      <c r="H162" s="171"/>
      <c r="I162" s="145">
        <v>1.1</v>
      </c>
      <c r="J162" s="144">
        <v>0.3</v>
      </c>
      <c r="K162" s="162">
        <v>157.89473684210526</v>
      </c>
      <c r="L162" s="145">
        <v>0</v>
      </c>
      <c r="M162" s="164">
        <v>23.405528</v>
      </c>
      <c r="N162" s="164">
        <v>82.103953</v>
      </c>
      <c r="O162" s="25">
        <v>1</v>
      </c>
    </row>
    <row r="163" spans="2:15" ht="15">
      <c r="B163" s="185">
        <v>18</v>
      </c>
      <c r="C163" s="183" t="s">
        <v>140</v>
      </c>
      <c r="D163" s="183" t="s">
        <v>199</v>
      </c>
      <c r="E163" s="175">
        <v>2</v>
      </c>
      <c r="F163" s="175">
        <v>20</v>
      </c>
      <c r="G163" s="175">
        <v>20</v>
      </c>
      <c r="H163" s="175">
        <v>0.75</v>
      </c>
      <c r="I163" s="145">
        <v>0.11014499999999999</v>
      </c>
      <c r="J163" s="144">
        <v>0.09269</v>
      </c>
      <c r="K163" s="162">
        <v>48.78421052631579</v>
      </c>
      <c r="L163" s="145">
        <v>0.12</v>
      </c>
      <c r="M163" s="164">
        <v>23.404411</v>
      </c>
      <c r="N163" s="164">
        <v>82.1042</v>
      </c>
      <c r="O163" s="77">
        <v>1</v>
      </c>
    </row>
    <row r="164" spans="2:15" ht="15">
      <c r="B164" s="184">
        <v>19</v>
      </c>
      <c r="C164" s="180" t="s">
        <v>139</v>
      </c>
      <c r="D164" s="180" t="s">
        <v>199</v>
      </c>
      <c r="E164" s="171">
        <v>1</v>
      </c>
      <c r="F164" s="171"/>
      <c r="G164" s="171"/>
      <c r="H164" s="171"/>
      <c r="I164" s="145">
        <v>1.1</v>
      </c>
      <c r="J164" s="144">
        <v>0.3</v>
      </c>
      <c r="K164" s="162">
        <v>157.89473684210526</v>
      </c>
      <c r="L164" s="145">
        <v>0</v>
      </c>
      <c r="M164" s="164">
        <v>23.40441</v>
      </c>
      <c r="N164" s="164">
        <v>82.104191</v>
      </c>
      <c r="O164" s="77">
        <v>1</v>
      </c>
    </row>
    <row r="165" spans="2:15" ht="15">
      <c r="B165" s="185">
        <v>20</v>
      </c>
      <c r="C165" s="183" t="s">
        <v>140</v>
      </c>
      <c r="D165" s="183" t="s">
        <v>200</v>
      </c>
      <c r="E165" s="175">
        <v>1</v>
      </c>
      <c r="F165" s="175">
        <v>20</v>
      </c>
      <c r="G165" s="175">
        <v>20</v>
      </c>
      <c r="H165" s="175">
        <v>0.75</v>
      </c>
      <c r="I165" s="145">
        <v>0.06226</v>
      </c>
      <c r="J165" s="144">
        <v>0.048015</v>
      </c>
      <c r="K165" s="162">
        <v>25.271052631578947</v>
      </c>
      <c r="L165" s="145">
        <v>0.06</v>
      </c>
      <c r="M165" s="164">
        <v>23.406137</v>
      </c>
      <c r="N165" s="164">
        <v>82.114318</v>
      </c>
      <c r="O165" s="77">
        <v>1</v>
      </c>
    </row>
    <row r="166" spans="2:15" ht="15">
      <c r="B166" s="185">
        <v>21</v>
      </c>
      <c r="C166" s="180" t="s">
        <v>137</v>
      </c>
      <c r="D166" s="180" t="s">
        <v>200</v>
      </c>
      <c r="E166" s="27">
        <v>1</v>
      </c>
      <c r="F166" s="163">
        <v>25</v>
      </c>
      <c r="G166" s="163">
        <v>30</v>
      </c>
      <c r="H166" s="163">
        <v>3</v>
      </c>
      <c r="I166" s="145">
        <v>2.8251</v>
      </c>
      <c r="J166" s="144">
        <v>2.56373</v>
      </c>
      <c r="K166" s="162">
        <v>1349.3315789473684</v>
      </c>
      <c r="L166" s="145">
        <v>1.7307692307692308</v>
      </c>
      <c r="M166" s="164">
        <v>23.406087</v>
      </c>
      <c r="N166" s="164">
        <v>82.114296</v>
      </c>
      <c r="O166" s="77">
        <v>2</v>
      </c>
    </row>
    <row r="167" spans="2:15" ht="15">
      <c r="B167" s="184">
        <v>22</v>
      </c>
      <c r="C167" s="183" t="s">
        <v>140</v>
      </c>
      <c r="D167" s="183" t="s">
        <v>200</v>
      </c>
      <c r="E167" s="175">
        <v>2</v>
      </c>
      <c r="F167" s="175">
        <v>20</v>
      </c>
      <c r="G167" s="175">
        <v>20</v>
      </c>
      <c r="H167" s="175">
        <v>0.75</v>
      </c>
      <c r="I167" s="145">
        <v>0.11014499999999999</v>
      </c>
      <c r="J167" s="144">
        <v>0.09269</v>
      </c>
      <c r="K167" s="162">
        <v>48.78421052631579</v>
      </c>
      <c r="L167" s="145">
        <v>0.1</v>
      </c>
      <c r="M167" s="164">
        <v>23.405872</v>
      </c>
      <c r="N167" s="164">
        <v>82.114148</v>
      </c>
      <c r="O167" s="77">
        <v>1</v>
      </c>
    </row>
    <row r="168" spans="2:15" ht="15">
      <c r="B168" s="185">
        <v>23</v>
      </c>
      <c r="C168" s="180" t="s">
        <v>207</v>
      </c>
      <c r="D168" s="180" t="s">
        <v>201</v>
      </c>
      <c r="E168" s="168">
        <v>1</v>
      </c>
      <c r="F168" s="168">
        <v>25</v>
      </c>
      <c r="G168" s="168">
        <v>25</v>
      </c>
      <c r="H168" s="168">
        <v>3</v>
      </c>
      <c r="I168" s="145">
        <v>2.34613</v>
      </c>
      <c r="J168" s="144">
        <v>2.11565</v>
      </c>
      <c r="K168" s="162">
        <v>1113.5</v>
      </c>
      <c r="L168" s="145">
        <v>1.5</v>
      </c>
      <c r="M168" s="164">
        <v>23.405029</v>
      </c>
      <c r="N168" s="164">
        <v>82.109315</v>
      </c>
      <c r="O168" s="77">
        <v>2</v>
      </c>
    </row>
    <row r="169" spans="2:15" ht="15">
      <c r="B169" s="185">
        <v>24</v>
      </c>
      <c r="C169" s="181" t="s">
        <v>140</v>
      </c>
      <c r="D169" s="181" t="s">
        <v>201</v>
      </c>
      <c r="E169" s="173">
        <v>3</v>
      </c>
      <c r="F169" s="173">
        <v>25</v>
      </c>
      <c r="G169" s="173">
        <v>30</v>
      </c>
      <c r="H169" s="173">
        <v>0.75</v>
      </c>
      <c r="I169" s="145">
        <v>0.213565</v>
      </c>
      <c r="J169" s="144">
        <v>0.18919</v>
      </c>
      <c r="K169" s="162">
        <v>99.57368421052631</v>
      </c>
      <c r="L169" s="145">
        <v>0.31</v>
      </c>
      <c r="M169" s="164">
        <v>23.404797</v>
      </c>
      <c r="N169" s="164">
        <v>82.109271</v>
      </c>
      <c r="O169" s="77">
        <v>1</v>
      </c>
    </row>
    <row r="170" spans="2:15" ht="15">
      <c r="B170" s="184">
        <v>25</v>
      </c>
      <c r="C170" s="182" t="s">
        <v>140</v>
      </c>
      <c r="D170" s="182" t="s">
        <v>201</v>
      </c>
      <c r="E170" s="174">
        <v>5</v>
      </c>
      <c r="F170" s="174">
        <v>25</v>
      </c>
      <c r="G170" s="174">
        <v>30</v>
      </c>
      <c r="H170" s="174">
        <v>0.75</v>
      </c>
      <c r="I170" s="145">
        <v>0.34526</v>
      </c>
      <c r="J170" s="144">
        <v>0.31205</v>
      </c>
      <c r="K170" s="162">
        <v>164.23684210526315</v>
      </c>
      <c r="L170" s="145">
        <v>0.86</v>
      </c>
      <c r="M170" s="164">
        <v>23.404862</v>
      </c>
      <c r="N170" s="164">
        <v>82.404862</v>
      </c>
      <c r="O170" s="77">
        <v>1</v>
      </c>
    </row>
    <row r="171" spans="2:15" ht="15">
      <c r="B171" s="185">
        <v>26</v>
      </c>
      <c r="C171" s="180" t="s">
        <v>139</v>
      </c>
      <c r="D171" s="180" t="s">
        <v>201</v>
      </c>
      <c r="E171" s="171">
        <v>1</v>
      </c>
      <c r="F171" s="171"/>
      <c r="G171" s="171"/>
      <c r="H171" s="171"/>
      <c r="I171" s="145">
        <v>1.1</v>
      </c>
      <c r="J171" s="144">
        <v>0.3</v>
      </c>
      <c r="K171" s="162">
        <v>157.89473684210526</v>
      </c>
      <c r="L171" s="145">
        <v>0</v>
      </c>
      <c r="M171" s="164">
        <v>23.404281</v>
      </c>
      <c r="N171" s="164">
        <v>82.108322</v>
      </c>
      <c r="O171" s="77">
        <v>1</v>
      </c>
    </row>
    <row r="172" spans="2:15" ht="15">
      <c r="B172" s="185">
        <v>27</v>
      </c>
      <c r="C172" s="183" t="s">
        <v>140</v>
      </c>
      <c r="D172" s="183" t="s">
        <v>202</v>
      </c>
      <c r="E172" s="175">
        <v>2</v>
      </c>
      <c r="F172" s="175">
        <v>25</v>
      </c>
      <c r="G172" s="175">
        <v>25</v>
      </c>
      <c r="H172" s="175">
        <v>0.75</v>
      </c>
      <c r="I172" s="145">
        <v>0.135005</v>
      </c>
      <c r="J172" s="144">
        <v>0.115895</v>
      </c>
      <c r="K172" s="162">
        <v>60.997368421052634</v>
      </c>
      <c r="L172" s="145">
        <v>0.2</v>
      </c>
      <c r="M172" s="164">
        <v>23.401967</v>
      </c>
      <c r="N172" s="164">
        <v>82.104008</v>
      </c>
      <c r="O172" s="77">
        <v>1</v>
      </c>
    </row>
    <row r="173" spans="2:15" ht="15">
      <c r="B173" s="184">
        <v>28</v>
      </c>
      <c r="C173" s="180" t="s">
        <v>141</v>
      </c>
      <c r="D173" s="180" t="s">
        <v>202</v>
      </c>
      <c r="E173" s="171">
        <v>1</v>
      </c>
      <c r="F173" s="171"/>
      <c r="G173" s="171"/>
      <c r="H173" s="171"/>
      <c r="I173" s="145">
        <v>1.1</v>
      </c>
      <c r="J173" s="144">
        <v>0.3</v>
      </c>
      <c r="K173" s="162">
        <v>157.89473684210526</v>
      </c>
      <c r="L173" s="145">
        <v>0</v>
      </c>
      <c r="M173" s="164">
        <v>23.401965</v>
      </c>
      <c r="N173" s="164">
        <v>82.404</v>
      </c>
      <c r="O173" s="77">
        <v>1</v>
      </c>
    </row>
    <row r="174" spans="2:15" ht="15">
      <c r="B174" s="185">
        <v>29</v>
      </c>
      <c r="C174" s="181" t="s">
        <v>140</v>
      </c>
      <c r="D174" s="181" t="s">
        <v>203</v>
      </c>
      <c r="E174" s="173">
        <v>3</v>
      </c>
      <c r="F174" s="173">
        <v>20</v>
      </c>
      <c r="G174" s="173">
        <v>25</v>
      </c>
      <c r="H174" s="173">
        <v>0.75</v>
      </c>
      <c r="I174" s="145">
        <v>0.17668999999999999</v>
      </c>
      <c r="J174" s="144">
        <v>0.154775</v>
      </c>
      <c r="K174" s="162">
        <v>81.46052631578948</v>
      </c>
      <c r="L174" s="145">
        <v>0.2</v>
      </c>
      <c r="M174" s="164">
        <v>23.401155</v>
      </c>
      <c r="N174" s="164">
        <v>82.104997</v>
      </c>
      <c r="O174" s="77">
        <v>1</v>
      </c>
    </row>
    <row r="175" spans="2:15" ht="15">
      <c r="B175" s="185">
        <v>30</v>
      </c>
      <c r="C175" s="182" t="s">
        <v>140</v>
      </c>
      <c r="D175" s="182" t="s">
        <v>203</v>
      </c>
      <c r="E175" s="174">
        <v>2</v>
      </c>
      <c r="F175" s="174">
        <v>25</v>
      </c>
      <c r="G175" s="174">
        <v>30</v>
      </c>
      <c r="H175" s="174">
        <v>0.75</v>
      </c>
      <c r="I175" s="145">
        <v>0.147715</v>
      </c>
      <c r="J175" s="144">
        <v>0.12776</v>
      </c>
      <c r="K175" s="162">
        <v>67.24210526315791</v>
      </c>
      <c r="L175" s="145">
        <v>0.38</v>
      </c>
      <c r="M175" s="164">
        <v>23.422341</v>
      </c>
      <c r="N175" s="164">
        <v>82.073569</v>
      </c>
      <c r="O175" s="77">
        <v>1</v>
      </c>
    </row>
    <row r="176" spans="2:15" ht="15">
      <c r="B176" s="184">
        <v>31</v>
      </c>
      <c r="C176" s="180" t="s">
        <v>141</v>
      </c>
      <c r="D176" s="180" t="s">
        <v>203</v>
      </c>
      <c r="E176" s="171">
        <v>1</v>
      </c>
      <c r="F176" s="171"/>
      <c r="G176" s="171"/>
      <c r="H176" s="171"/>
      <c r="I176" s="145">
        <v>1.1</v>
      </c>
      <c r="J176" s="144">
        <v>0.3</v>
      </c>
      <c r="K176" s="162">
        <v>157.89473684210526</v>
      </c>
      <c r="L176" s="145">
        <v>0</v>
      </c>
      <c r="M176" s="164">
        <v>23.402335</v>
      </c>
      <c r="N176" s="164">
        <v>82.103399</v>
      </c>
      <c r="O176" s="77">
        <v>1</v>
      </c>
    </row>
    <row r="177" spans="2:15" ht="15">
      <c r="B177" s="185">
        <v>32</v>
      </c>
      <c r="C177" s="183" t="s">
        <v>140</v>
      </c>
      <c r="D177" s="183" t="s">
        <v>204</v>
      </c>
      <c r="E177" s="175">
        <v>2</v>
      </c>
      <c r="F177" s="175">
        <v>25</v>
      </c>
      <c r="G177" s="175">
        <v>25</v>
      </c>
      <c r="H177" s="175">
        <v>0.75</v>
      </c>
      <c r="I177" s="145">
        <v>0.135005</v>
      </c>
      <c r="J177" s="144">
        <v>0.115895</v>
      </c>
      <c r="K177" s="162">
        <v>60.997368421052634</v>
      </c>
      <c r="L177" s="145">
        <v>0.2</v>
      </c>
      <c r="M177" s="164">
        <v>23.390424</v>
      </c>
      <c r="N177" s="164">
        <v>82.020108</v>
      </c>
      <c r="O177" s="77">
        <v>1</v>
      </c>
    </row>
    <row r="178" spans="2:15" ht="15">
      <c r="B178" s="185">
        <v>33</v>
      </c>
      <c r="C178" s="180" t="s">
        <v>141</v>
      </c>
      <c r="D178" s="180" t="s">
        <v>204</v>
      </c>
      <c r="E178" s="171">
        <v>1</v>
      </c>
      <c r="F178" s="171"/>
      <c r="G178" s="171"/>
      <c r="H178" s="171"/>
      <c r="I178" s="145">
        <v>1.1</v>
      </c>
      <c r="J178" s="144">
        <v>0.3</v>
      </c>
      <c r="K178" s="162">
        <v>157.89473684210526</v>
      </c>
      <c r="L178" s="145">
        <v>0</v>
      </c>
      <c r="M178" s="165">
        <v>23.401675</v>
      </c>
      <c r="N178" s="165">
        <v>82.103307</v>
      </c>
      <c r="O178" s="77">
        <v>1</v>
      </c>
    </row>
    <row r="179" spans="2:15" ht="15">
      <c r="B179" s="184">
        <v>34</v>
      </c>
      <c r="C179" s="180" t="s">
        <v>137</v>
      </c>
      <c r="D179" s="180" t="s">
        <v>204</v>
      </c>
      <c r="E179" s="27">
        <v>1</v>
      </c>
      <c r="F179" s="163">
        <v>25</v>
      </c>
      <c r="G179" s="163">
        <v>30</v>
      </c>
      <c r="H179" s="163">
        <v>3</v>
      </c>
      <c r="I179" s="145">
        <v>2.8251</v>
      </c>
      <c r="J179" s="144">
        <v>2.56373</v>
      </c>
      <c r="K179" s="162">
        <v>1349.3315789473684</v>
      </c>
      <c r="L179" s="145">
        <v>1.7307692307692308</v>
      </c>
      <c r="M179" s="164">
        <v>23.398508</v>
      </c>
      <c r="N179" s="164">
        <v>80.10602</v>
      </c>
      <c r="O179" s="77">
        <v>2</v>
      </c>
    </row>
    <row r="180" spans="2:15" ht="15">
      <c r="B180" s="185">
        <v>35</v>
      </c>
      <c r="C180" s="181" t="s">
        <v>140</v>
      </c>
      <c r="D180" s="181" t="s">
        <v>204</v>
      </c>
      <c r="E180" s="173">
        <v>4</v>
      </c>
      <c r="F180" s="173">
        <v>25</v>
      </c>
      <c r="G180" s="173">
        <v>25</v>
      </c>
      <c r="H180" s="168">
        <v>0.75</v>
      </c>
      <c r="I180" s="145">
        <v>0.25473</v>
      </c>
      <c r="J180" s="144">
        <v>0.227585</v>
      </c>
      <c r="K180" s="162">
        <v>119.78157894736842</v>
      </c>
      <c r="L180" s="145">
        <v>0.56</v>
      </c>
      <c r="M180" s="164">
        <v>23.398509</v>
      </c>
      <c r="N180" s="164">
        <v>82.10566</v>
      </c>
      <c r="O180" s="77">
        <v>1</v>
      </c>
    </row>
    <row r="181" spans="1:15" s="75" customFormat="1" ht="15.75" thickBot="1">
      <c r="A181" s="74"/>
      <c r="B181" s="78"/>
      <c r="C181" s="79"/>
      <c r="D181" s="80" t="s">
        <v>149</v>
      </c>
      <c r="E181" s="81"/>
      <c r="F181" s="79"/>
      <c r="G181" s="79"/>
      <c r="H181" s="79"/>
      <c r="I181" s="159">
        <f>SUM(I78:I180)</f>
        <v>123.2948999999999</v>
      </c>
      <c r="J181" s="159">
        <f aca="true" t="shared" si="0" ref="J181:L181">SUM(J78:J180)</f>
        <v>90.15139500000001</v>
      </c>
      <c r="K181" s="159">
        <f t="shared" si="0"/>
        <v>47448.10263157894</v>
      </c>
      <c r="L181" s="159">
        <f t="shared" si="0"/>
        <v>104.92153846153849</v>
      </c>
      <c r="M181" s="79"/>
      <c r="N181" s="79"/>
      <c r="O181" s="93">
        <f>SUM(O78:O180)</f>
        <v>173</v>
      </c>
    </row>
    <row r="187" ht="15">
      <c r="G187" s="166"/>
    </row>
  </sheetData>
  <mergeCells count="24">
    <mergeCell ref="C74:C75"/>
    <mergeCell ref="D74:D75"/>
    <mergeCell ref="E74:E75"/>
    <mergeCell ref="F74:H74"/>
    <mergeCell ref="O74:O75"/>
    <mergeCell ref="B76:O76"/>
    <mergeCell ref="B77:O77"/>
    <mergeCell ref="B122:O122"/>
    <mergeCell ref="B123:O123"/>
    <mergeCell ref="B144:O144"/>
    <mergeCell ref="B145:O145"/>
    <mergeCell ref="K72:O72"/>
    <mergeCell ref="K31:L31"/>
    <mergeCell ref="D73:O73"/>
    <mergeCell ref="B74:B75"/>
    <mergeCell ref="B1:K1"/>
    <mergeCell ref="N7:O7"/>
    <mergeCell ref="E3:J3"/>
    <mergeCell ref="K19:L19"/>
    <mergeCell ref="K10:L10"/>
    <mergeCell ref="B2:C3"/>
    <mergeCell ref="E9:H9"/>
    <mergeCell ref="K5:L9"/>
    <mergeCell ref="E16:M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 topLeftCell="A1">
      <selection activeCell="B28" sqref="B28:D28"/>
    </sheetView>
  </sheetViews>
  <sheetFormatPr defaultColWidth="9.140625" defaultRowHeight="15"/>
  <cols>
    <col min="1" max="1" width="17.140625" style="0" customWidth="1"/>
  </cols>
  <sheetData>
    <row r="1" ht="21" customHeight="1">
      <c r="A1" s="22"/>
    </row>
    <row r="2" spans="1:7" ht="21" customHeight="1">
      <c r="A2" s="139" t="s">
        <v>154</v>
      </c>
      <c r="B2" s="139"/>
      <c r="C2" s="139"/>
      <c r="D2" s="139"/>
      <c r="E2" s="139"/>
      <c r="F2" s="139"/>
      <c r="G2" s="100" t="s">
        <v>155</v>
      </c>
    </row>
    <row r="3" spans="1:7" ht="15" customHeight="1">
      <c r="A3" s="140" t="s">
        <v>47</v>
      </c>
      <c r="B3" s="140"/>
      <c r="C3" s="140"/>
      <c r="D3" s="140"/>
      <c r="E3" s="140"/>
      <c r="F3" s="140"/>
      <c r="G3" s="140"/>
    </row>
    <row r="4" spans="1:7" ht="21">
      <c r="A4" s="102" t="s">
        <v>48</v>
      </c>
      <c r="B4" s="141">
        <v>268</v>
      </c>
      <c r="C4" s="141"/>
      <c r="D4" s="141"/>
      <c r="E4" s="141"/>
      <c r="F4" s="141"/>
      <c r="G4" s="141"/>
    </row>
    <row r="5" spans="1:7" ht="21">
      <c r="A5" s="102" t="s">
        <v>49</v>
      </c>
      <c r="B5" s="141">
        <v>862</v>
      </c>
      <c r="C5" s="141"/>
      <c r="D5" s="141"/>
      <c r="E5" s="141"/>
      <c r="F5" s="141"/>
      <c r="G5" s="141"/>
    </row>
    <row r="6" spans="1:7" ht="21">
      <c r="A6" s="102" t="s">
        <v>50</v>
      </c>
      <c r="B6" s="141">
        <v>260</v>
      </c>
      <c r="C6" s="141"/>
      <c r="D6" s="141"/>
      <c r="E6" s="141"/>
      <c r="F6" s="141"/>
      <c r="G6" s="141"/>
    </row>
    <row r="7" spans="1:7" ht="21">
      <c r="A7" s="102" t="s">
        <v>51</v>
      </c>
      <c r="B7" s="141">
        <v>812</v>
      </c>
      <c r="C7" s="141"/>
      <c r="D7" s="141"/>
      <c r="E7" s="141"/>
      <c r="F7" s="141"/>
      <c r="G7" s="141"/>
    </row>
    <row r="8" spans="1:7" ht="31.5">
      <c r="A8" s="102" t="s">
        <v>52</v>
      </c>
      <c r="B8" s="141">
        <v>21.8</v>
      </c>
      <c r="C8" s="141"/>
      <c r="D8" s="141"/>
      <c r="E8" s="141"/>
      <c r="F8" s="141"/>
      <c r="G8" s="141"/>
    </row>
    <row r="9" spans="1:7" ht="31.5">
      <c r="A9" s="102" t="s">
        <v>53</v>
      </c>
      <c r="B9" s="141">
        <v>52.22</v>
      </c>
      <c r="C9" s="141"/>
      <c r="D9" s="141"/>
      <c r="E9" s="141"/>
      <c r="F9" s="141"/>
      <c r="G9" s="141"/>
    </row>
    <row r="10" spans="1:7" ht="21">
      <c r="A10" s="101" t="s">
        <v>54</v>
      </c>
      <c r="B10" s="104" t="s">
        <v>55</v>
      </c>
      <c r="C10" s="104" t="s">
        <v>56</v>
      </c>
      <c r="D10" s="104" t="s">
        <v>57</v>
      </c>
      <c r="E10" s="104" t="s">
        <v>58</v>
      </c>
      <c r="F10" s="104" t="s">
        <v>59</v>
      </c>
      <c r="G10" s="105" t="s">
        <v>60</v>
      </c>
    </row>
    <row r="11" spans="1:7" ht="21">
      <c r="A11" s="102" t="s">
        <v>61</v>
      </c>
      <c r="B11" s="103">
        <v>0</v>
      </c>
      <c r="C11" s="103">
        <v>0</v>
      </c>
      <c r="D11" s="103">
        <v>0</v>
      </c>
      <c r="E11" s="103">
        <v>0</v>
      </c>
      <c r="F11" s="103">
        <v>0</v>
      </c>
      <c r="G11" s="106"/>
    </row>
    <row r="12" spans="1:7" ht="21">
      <c r="A12" s="102" t="s">
        <v>62</v>
      </c>
      <c r="B12" s="107">
        <v>13991</v>
      </c>
      <c r="C12" s="107">
        <v>12352</v>
      </c>
      <c r="D12" s="107">
        <v>24930</v>
      </c>
      <c r="E12" s="107">
        <v>26443</v>
      </c>
      <c r="F12" s="107">
        <v>18030</v>
      </c>
      <c r="G12" s="106"/>
    </row>
    <row r="13" spans="1:7" ht="15">
      <c r="A13" s="102" t="s">
        <v>63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8"/>
    </row>
    <row r="14" spans="1:7" ht="21">
      <c r="A14" s="102" t="s">
        <v>64</v>
      </c>
      <c r="B14" s="103">
        <v>0</v>
      </c>
      <c r="C14" s="103"/>
      <c r="D14" s="103"/>
      <c r="E14" s="103"/>
      <c r="F14" s="103"/>
      <c r="G14" s="106"/>
    </row>
    <row r="15" spans="1:7" ht="31.5">
      <c r="A15" s="102" t="s">
        <v>65</v>
      </c>
      <c r="B15" s="103">
        <v>0.52</v>
      </c>
      <c r="C15" s="103">
        <v>1.08</v>
      </c>
      <c r="D15" s="103">
        <v>26.07</v>
      </c>
      <c r="E15" s="103">
        <v>25.5</v>
      </c>
      <c r="F15" s="103">
        <v>24.59</v>
      </c>
      <c r="G15" s="108"/>
    </row>
    <row r="16" spans="1:7" ht="21">
      <c r="A16" s="102" t="s">
        <v>66</v>
      </c>
      <c r="B16" s="103">
        <v>75.62</v>
      </c>
      <c r="C16" s="103">
        <v>76.73</v>
      </c>
      <c r="D16" s="103">
        <v>49.27</v>
      </c>
      <c r="E16" s="103">
        <v>49.97</v>
      </c>
      <c r="F16" s="103">
        <v>54.78</v>
      </c>
      <c r="G16" s="108"/>
    </row>
    <row r="17" spans="1:7" ht="21">
      <c r="A17" s="102" t="s">
        <v>67</v>
      </c>
      <c r="B17" s="103">
        <v>42.3</v>
      </c>
      <c r="C17" s="103">
        <v>45.05</v>
      </c>
      <c r="D17" s="103">
        <v>48.12</v>
      </c>
      <c r="E17" s="103">
        <v>46.98</v>
      </c>
      <c r="F17" s="103">
        <v>46.74</v>
      </c>
      <c r="G17" s="108"/>
    </row>
    <row r="18" spans="1:7" ht="42">
      <c r="A18" s="102" t="s">
        <v>68</v>
      </c>
      <c r="B18" s="103">
        <v>57.58</v>
      </c>
      <c r="C18" s="103">
        <v>53.24</v>
      </c>
      <c r="D18" s="103">
        <v>63.11</v>
      </c>
      <c r="E18" s="103">
        <v>71.27</v>
      </c>
      <c r="F18" s="103">
        <v>48.34</v>
      </c>
      <c r="G18" s="108"/>
    </row>
    <row r="19" spans="1:7" ht="31.5">
      <c r="A19" s="102" t="s">
        <v>69</v>
      </c>
      <c r="B19" s="103">
        <v>190</v>
      </c>
      <c r="C19" s="103">
        <v>176</v>
      </c>
      <c r="D19" s="103">
        <v>174</v>
      </c>
      <c r="E19" s="103">
        <v>171.99</v>
      </c>
      <c r="F19" s="103">
        <v>167</v>
      </c>
      <c r="G19" s="108"/>
    </row>
    <row r="20" spans="1:7" ht="31.5">
      <c r="A20" s="102" t="s">
        <v>70</v>
      </c>
      <c r="B20" s="103">
        <v>25</v>
      </c>
      <c r="C20" s="103">
        <v>28</v>
      </c>
      <c r="D20" s="103">
        <v>57</v>
      </c>
      <c r="E20" s="103">
        <v>102</v>
      </c>
      <c r="F20" s="103">
        <v>23</v>
      </c>
      <c r="G20" s="108"/>
    </row>
    <row r="21" spans="1:7" ht="21">
      <c r="A21" s="102" t="s">
        <v>71</v>
      </c>
      <c r="B21" s="103">
        <v>243</v>
      </c>
      <c r="C21" s="103">
        <v>232</v>
      </c>
      <c r="D21" s="103">
        <v>395</v>
      </c>
      <c r="E21" s="103">
        <v>371</v>
      </c>
      <c r="F21" s="103">
        <v>373</v>
      </c>
      <c r="G21" s="106"/>
    </row>
    <row r="22" spans="1:7" ht="21">
      <c r="A22" s="102" t="s">
        <v>72</v>
      </c>
      <c r="B22" s="103">
        <v>445</v>
      </c>
      <c r="C22" s="103">
        <v>428</v>
      </c>
      <c r="D22" s="103">
        <v>713</v>
      </c>
      <c r="E22" s="103">
        <v>678</v>
      </c>
      <c r="F22" s="103">
        <v>685</v>
      </c>
      <c r="G22" s="106"/>
    </row>
    <row r="23" spans="1:7" ht="21">
      <c r="A23" s="102" t="s">
        <v>73</v>
      </c>
      <c r="B23" s="103">
        <v>1</v>
      </c>
      <c r="C23" s="103">
        <v>1</v>
      </c>
      <c r="D23" s="103">
        <v>11</v>
      </c>
      <c r="E23" s="103">
        <v>0</v>
      </c>
      <c r="F23" s="103">
        <v>1</v>
      </c>
      <c r="G23" s="108"/>
    </row>
    <row r="24" spans="1:7" ht="15" customHeight="1">
      <c r="A24" s="140" t="s">
        <v>74</v>
      </c>
      <c r="B24" s="140"/>
      <c r="C24" s="140"/>
      <c r="D24" s="140"/>
      <c r="E24" s="140"/>
      <c r="F24" s="140"/>
      <c r="G24" s="140"/>
    </row>
    <row r="25" spans="1:7" ht="21">
      <c r="A25" s="102" t="s">
        <v>75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8"/>
    </row>
    <row r="26" spans="1:7" ht="31.5">
      <c r="A26" s="102" t="s">
        <v>76</v>
      </c>
      <c r="B26" s="103">
        <v>59</v>
      </c>
      <c r="C26" s="103">
        <v>77</v>
      </c>
      <c r="D26" s="103">
        <v>132</v>
      </c>
      <c r="E26" s="103">
        <v>197</v>
      </c>
      <c r="F26" s="103">
        <v>117</v>
      </c>
      <c r="G26" s="106"/>
    </row>
    <row r="27" spans="1:7" ht="21">
      <c r="A27" s="102" t="s">
        <v>77</v>
      </c>
      <c r="B27" s="103">
        <v>16</v>
      </c>
      <c r="C27" s="103">
        <v>36</v>
      </c>
      <c r="D27" s="103">
        <v>32</v>
      </c>
      <c r="E27" s="103">
        <v>98</v>
      </c>
      <c r="F27" s="103">
        <v>94</v>
      </c>
      <c r="G27" s="106"/>
    </row>
    <row r="28" spans="1:7" ht="21">
      <c r="A28" s="102" t="s">
        <v>78</v>
      </c>
      <c r="B28" s="103">
        <v>43</v>
      </c>
      <c r="C28" s="103">
        <v>41</v>
      </c>
      <c r="D28" s="103">
        <v>100</v>
      </c>
      <c r="E28" s="103">
        <v>99</v>
      </c>
      <c r="F28" s="103">
        <v>23</v>
      </c>
      <c r="G28" s="108"/>
    </row>
    <row r="29" spans="1:7" ht="31.5">
      <c r="A29" s="102" t="s">
        <v>79</v>
      </c>
      <c r="B29" s="103">
        <v>86.2</v>
      </c>
      <c r="C29" s="103">
        <v>88.07</v>
      </c>
      <c r="D29" s="103">
        <v>47.77</v>
      </c>
      <c r="E29" s="103">
        <v>60.26</v>
      </c>
      <c r="F29" s="103">
        <v>53.19</v>
      </c>
      <c r="G29" s="108"/>
    </row>
    <row r="30" spans="1:7" ht="21">
      <c r="A30" s="102" t="s">
        <v>80</v>
      </c>
      <c r="B30" s="103">
        <v>91.53</v>
      </c>
      <c r="C30" s="103">
        <v>92.21</v>
      </c>
      <c r="D30" s="103">
        <v>65.15</v>
      </c>
      <c r="E30" s="103">
        <v>49.24</v>
      </c>
      <c r="F30" s="103">
        <v>16.24</v>
      </c>
      <c r="G30" s="108"/>
    </row>
    <row r="31" spans="1:7" ht="15" customHeight="1">
      <c r="A31" s="140" t="s">
        <v>81</v>
      </c>
      <c r="B31" s="140"/>
      <c r="C31" s="140"/>
      <c r="D31" s="140"/>
      <c r="E31" s="140"/>
      <c r="F31" s="140"/>
      <c r="G31" s="140"/>
    </row>
    <row r="32" spans="1:7" ht="21">
      <c r="A32" s="102" t="s">
        <v>82</v>
      </c>
      <c r="B32" s="103">
        <v>38.22</v>
      </c>
      <c r="C32" s="103">
        <v>31.08</v>
      </c>
      <c r="D32" s="103">
        <v>45.28</v>
      </c>
      <c r="E32" s="103">
        <v>67.47</v>
      </c>
      <c r="F32" s="103">
        <v>60.15</v>
      </c>
      <c r="G32" s="108"/>
    </row>
    <row r="33" spans="1:7" ht="15">
      <c r="A33" s="102" t="s">
        <v>83</v>
      </c>
      <c r="B33" s="103">
        <v>29.9</v>
      </c>
      <c r="C33" s="103">
        <v>27.84</v>
      </c>
      <c r="D33" s="103">
        <v>43.1</v>
      </c>
      <c r="E33" s="103">
        <v>45.48</v>
      </c>
      <c r="F33" s="103">
        <v>51.08</v>
      </c>
      <c r="G33" s="108"/>
    </row>
    <row r="34" spans="1:7" ht="21">
      <c r="A34" s="102" t="s">
        <v>84</v>
      </c>
      <c r="B34" s="103">
        <v>8.32</v>
      </c>
      <c r="C34" s="103">
        <v>3.24</v>
      </c>
      <c r="D34" s="103">
        <v>2.18</v>
      </c>
      <c r="E34" s="103">
        <v>21.99</v>
      </c>
      <c r="F34" s="103">
        <v>9.07</v>
      </c>
      <c r="G34" s="108"/>
    </row>
    <row r="35" spans="1:7" ht="15">
      <c r="A35" s="102" t="s">
        <v>85</v>
      </c>
      <c r="B35" s="103">
        <v>21.78</v>
      </c>
      <c r="C35" s="103">
        <v>10.42</v>
      </c>
      <c r="D35" s="103">
        <v>4.81</v>
      </c>
      <c r="E35" s="103">
        <v>32.59</v>
      </c>
      <c r="F35" s="103">
        <v>15.08</v>
      </c>
      <c r="G35" s="108"/>
    </row>
    <row r="36" spans="1:7" ht="31.5">
      <c r="A36" s="102" t="s">
        <v>86</v>
      </c>
      <c r="B36" s="103">
        <v>0</v>
      </c>
      <c r="C36" s="103">
        <v>0</v>
      </c>
      <c r="D36" s="103">
        <v>0</v>
      </c>
      <c r="E36" s="103">
        <v>0</v>
      </c>
      <c r="F36" s="103">
        <v>0</v>
      </c>
      <c r="G36" s="108"/>
    </row>
    <row r="37" spans="1:7" ht="15">
      <c r="A37" s="102" t="s">
        <v>87</v>
      </c>
      <c r="B37" s="103">
        <v>0</v>
      </c>
      <c r="C37" s="103">
        <v>0</v>
      </c>
      <c r="D37" s="103">
        <v>0</v>
      </c>
      <c r="E37" s="103">
        <v>0</v>
      </c>
      <c r="F37" s="103">
        <v>0</v>
      </c>
      <c r="G37" s="108"/>
    </row>
    <row r="38" spans="1:7" ht="31.5">
      <c r="A38" s="102" t="s">
        <v>88</v>
      </c>
      <c r="B38" s="103">
        <v>190</v>
      </c>
      <c r="C38" s="103">
        <v>193.84</v>
      </c>
      <c r="D38" s="103">
        <v>181.78</v>
      </c>
      <c r="E38" s="103">
        <v>216.85</v>
      </c>
      <c r="F38" s="103">
        <v>214.86</v>
      </c>
      <c r="G38" s="108"/>
    </row>
    <row r="39" spans="1:7" ht="31.5">
      <c r="A39" s="102" t="s">
        <v>89</v>
      </c>
      <c r="B39" s="103">
        <v>100</v>
      </c>
      <c r="C39" s="103">
        <v>99.64</v>
      </c>
      <c r="D39" s="103">
        <v>99.75</v>
      </c>
      <c r="E39" s="103">
        <v>99.92</v>
      </c>
      <c r="F39" s="103">
        <v>99.6</v>
      </c>
      <c r="G39" s="108"/>
    </row>
    <row r="40" spans="1:7" ht="31.5">
      <c r="A40" s="102" t="s">
        <v>90</v>
      </c>
      <c r="B40" s="103">
        <v>100</v>
      </c>
      <c r="C40" s="103">
        <v>97.6</v>
      </c>
      <c r="D40" s="103">
        <v>97.53</v>
      </c>
      <c r="E40" s="103">
        <v>99.95</v>
      </c>
      <c r="F40" s="103">
        <v>78.76</v>
      </c>
      <c r="G40" s="108"/>
    </row>
  </sheetData>
  <mergeCells count="10">
    <mergeCell ref="B7:G7"/>
    <mergeCell ref="B8:G8"/>
    <mergeCell ref="B9:G9"/>
    <mergeCell ref="A24:G24"/>
    <mergeCell ref="A31:G31"/>
    <mergeCell ref="A2:F2"/>
    <mergeCell ref="A3:G3"/>
    <mergeCell ref="B4:G4"/>
    <mergeCell ref="B5:G5"/>
    <mergeCell ref="B6:G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HOME</cp:lastModifiedBy>
  <dcterms:created xsi:type="dcterms:W3CDTF">2020-04-15T08:21:33Z</dcterms:created>
  <dcterms:modified xsi:type="dcterms:W3CDTF">2021-03-31T15:24:03Z</dcterms:modified>
  <cp:category/>
  <cp:version/>
  <cp:contentType/>
  <cp:contentStatus/>
</cp:coreProperties>
</file>