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640" windowHeight="11160" activeTab="0"/>
  </bookViews>
  <sheets>
    <sheet name="e DPR" sheetId="1" r:id="rId1"/>
    <sheet name="NREGA Data" sheetId="6" r:id="rId2"/>
  </sheets>
  <definedNames>
    <definedName name="_xlnm._FilterDatabase" localSheetId="0" hidden="1">'e DPR'!$A$78:$O$195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<sst xmlns="http://schemas.openxmlformats.org/spreadsheetml/2006/main" count="382" uniqueCount="244">
  <si>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</si>
  <si>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</si>
  <si>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</si>
  <si>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</si>
  <si>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</si>
  <si>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</si>
  <si>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</si>
  <si>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</si>
  <si>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</si>
  <si>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</si>
  <si>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</si>
  <si>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</si>
  <si>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</si>
  <si>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</si>
  <si>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</si>
  <si>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</si>
  <si>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</si>
  <si>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</si>
  <si>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</si>
  <si>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</si>
  <si>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</si>
  <si>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</si>
  <si>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</si>
  <si>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</si>
  <si>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</si>
  <si>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</si>
  <si>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</si>
  <si>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</si>
  <si>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</si>
  <si>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</si>
  <si>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</si>
  <si>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</si>
  <si>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</si>
  <si>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</si>
  <si>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</si>
  <si>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</si>
  <si>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</si>
  <si>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</si>
  <si>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</si>
  <si>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</si>
  <si>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</si>
  <si>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</si>
  <si>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</si>
  <si>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</si>
  <si>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</si>
  <si>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</si>
  <si>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</si>
  <si>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</si>
  <si>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</si>
  <si>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</si>
  <si>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</si>
  <si>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</si>
  <si>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</si>
  <si>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</si>
  <si>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</si>
  <si>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</si>
  <si>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</si>
  <si>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</si>
  <si>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</si>
  <si>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</si>
  <si>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</si>
  <si>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</si>
  <si>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</si>
  <si>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</si>
  <si>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</si>
  <si>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</si>
  <si>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</si>
  <si>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</si>
  <si>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</si>
  <si>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</si>
  <si>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</si>
  <si>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</si>
  <si>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</si>
  <si>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</si>
  <si>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</si>
  <si>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</si>
  <si>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</si>
  <si>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</si>
  <si>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</si>
  <si>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</si>
  <si>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</si>
  <si>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</si>
  <si>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</si>
  <si>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</si>
  <si>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</si>
  <si>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</si>
  <si>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</si>
  <si>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</si>
  <si>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</si>
  <si>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</si>
  <si>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</si>
  <si>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</si>
  <si>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</si>
  <si>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</si>
  <si>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</si>
  <si>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</si>
  <si>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</si>
  <si>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</si>
  <si>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</si>
  <si>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</si>
  <si>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</si>
  <si>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</si>
  <si>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</si>
  <si>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</si>
  <si>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</si>
  <si>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</si>
  <si>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</si>
  <si>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</si>
  <si>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</si>
  <si>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</si>
  <si>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</si>
  <si>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</si>
  <si>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</si>
  <si>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</si>
  <si>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</si>
  <si>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</si>
  <si>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</si>
  <si>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</si>
  <si>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</si>
  <si>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</si>
  <si>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Sandy Loam </t>
  </si>
  <si>
    <t>NA</t>
  </si>
  <si>
    <t xml:space="preserve">Water Resourse Planned  ( Ha M) </t>
  </si>
  <si>
    <t xml:space="preserve">% of Water requirment fulfilled though MWS </t>
  </si>
  <si>
    <t xml:space="preserve">Considering 50%  Water  requirement will be met by Rainfall </t>
  </si>
  <si>
    <t>Koriya</t>
  </si>
  <si>
    <t xml:space="preserve">Name of the Beneficiary </t>
  </si>
  <si>
    <t xml:space="preserve">Estimated labour cost </t>
  </si>
  <si>
    <t xml:space="preserve">Lat. </t>
  </si>
  <si>
    <t xml:space="preserve"> Long.</t>
  </si>
  <si>
    <t>Length (m)</t>
  </si>
  <si>
    <t>Width  (m)</t>
  </si>
  <si>
    <t>Depth (m)</t>
  </si>
  <si>
    <t>Lakh Rs.</t>
  </si>
  <si>
    <t>days</t>
  </si>
  <si>
    <t>in Ha</t>
  </si>
  <si>
    <t>in decimal</t>
  </si>
  <si>
    <t>Manendragarh</t>
  </si>
  <si>
    <t>बकरी शेड</t>
  </si>
  <si>
    <t>मेडबंधान</t>
  </si>
  <si>
    <t>पशु शेड</t>
  </si>
  <si>
    <t>मुर्गी शेड</t>
  </si>
  <si>
    <t>2.8 % to 16%</t>
  </si>
  <si>
    <t>मेडबँधान</t>
  </si>
  <si>
    <t>कुंआ</t>
  </si>
  <si>
    <t>Common Works:</t>
  </si>
  <si>
    <t>शासकीयभूमि</t>
  </si>
  <si>
    <t>शासकीय भूमि</t>
  </si>
  <si>
    <t>Total</t>
  </si>
  <si>
    <t>16 Nos</t>
  </si>
  <si>
    <t>Kewti</t>
  </si>
  <si>
    <t>डबरी</t>
  </si>
  <si>
    <t>स्टॉप डेम</t>
  </si>
  <si>
    <t xml:space="preserve">जगनी /हरिराम  </t>
  </si>
  <si>
    <t>दीना/शासकीय भूमि</t>
  </si>
  <si>
    <t>चन्दन/चन्दन</t>
  </si>
  <si>
    <t>एक्का /जीवन्ति/एक्का /जीवन्ति</t>
  </si>
  <si>
    <t>नैहारी / सुखदेव/सुखदेव छोट्य</t>
  </si>
  <si>
    <t>रामनाथ/रामनाथ</t>
  </si>
  <si>
    <t>साधराम/साधराम</t>
  </si>
  <si>
    <t>सोनसाय/सोनसाय</t>
  </si>
  <si>
    <t>सुलेमान मरियम/सुलेमान मरियम</t>
  </si>
  <si>
    <t xml:space="preserve">हिरोदिया /जानकी प्रसाद </t>
  </si>
  <si>
    <t>ललिता /कुवेर प्रसाद</t>
  </si>
  <si>
    <t xml:space="preserve">बत्ती /मिलसाय </t>
  </si>
  <si>
    <t xml:space="preserve">नीलम तिम्मा  /सुले </t>
  </si>
  <si>
    <t>मनोरंगी / कोला</t>
  </si>
  <si>
    <t>सुमित्रा / नरेश</t>
  </si>
  <si>
    <t>अमासो /दसरू</t>
  </si>
  <si>
    <t>बीरन /आत्मा</t>
  </si>
  <si>
    <t>बसंती टोप्पो / सुशीला टोप्पी</t>
  </si>
  <si>
    <t>अनीता</t>
  </si>
  <si>
    <t>लीलावती /रामकुमार</t>
  </si>
  <si>
    <t>तिहा /कमिल</t>
  </si>
  <si>
    <t>तिजोमनी /रामा</t>
  </si>
  <si>
    <t>मिरी ग्रेश/शुशीला</t>
  </si>
  <si>
    <t xml:space="preserve">रजनी/तिजोमनी </t>
  </si>
  <si>
    <t>वीरसाय /रतिराम</t>
  </si>
  <si>
    <t>मिलना भुमिया</t>
  </si>
  <si>
    <t>अनिसा /अजीत</t>
  </si>
  <si>
    <t>पियारे खलखो / फुलसाय</t>
  </si>
  <si>
    <t>भुफो /कुलरंजन/</t>
  </si>
  <si>
    <t>फूलबाई /समारू</t>
  </si>
  <si>
    <t>पार्वती / हीरालाल</t>
  </si>
  <si>
    <t>फूलमती /कमला प्रसाद</t>
  </si>
  <si>
    <t>अमृतिया /सूरजदीन</t>
  </si>
  <si>
    <t>प्रेमवती /वन्शु</t>
  </si>
  <si>
    <t xml:space="preserve">मुन्नीबाई /कुभेद सिंह </t>
  </si>
  <si>
    <t xml:space="preserve">पुनिया /जयकरन </t>
  </si>
  <si>
    <t xml:space="preserve">केमली /बाबादीन </t>
  </si>
  <si>
    <t xml:space="preserve">सुनीता /भगवानदास  </t>
  </si>
  <si>
    <t xml:space="preserve">रमाबाई /बाबूलाल </t>
  </si>
  <si>
    <t xml:space="preserve">फूलमती /कमला प्रसाद </t>
  </si>
  <si>
    <t>बसंती /महावीर</t>
  </si>
  <si>
    <t>मुन्नी /सुखराम</t>
  </si>
  <si>
    <t>जानकी / तीरथ</t>
  </si>
  <si>
    <t>कुंती बाई /हरिशंकर</t>
  </si>
  <si>
    <t>मीना /अनिल</t>
  </si>
  <si>
    <t xml:space="preserve">मुन्नीबाई /जगदीश  </t>
  </si>
  <si>
    <t>गब्रैल /लुखिया</t>
  </si>
  <si>
    <t>बसंती / महावीर</t>
  </si>
  <si>
    <t>CCT</t>
  </si>
  <si>
    <t>229 m</t>
  </si>
  <si>
    <t>Shripur</t>
  </si>
  <si>
    <t>शांती बाई / बब्बू</t>
  </si>
  <si>
    <t>इंद्रवती / जदुनाथ</t>
  </si>
  <si>
    <t>हीरो बाई /सियाराम</t>
  </si>
  <si>
    <t>रामबाई / मानसिंह</t>
  </si>
  <si>
    <t>लीलावती / हुबलाल</t>
  </si>
  <si>
    <t>सुखनी बाई /रामचंद्र</t>
  </si>
  <si>
    <t>चन्द्रावती / रामरतन</t>
  </si>
  <si>
    <t>लीलावती / भगवान</t>
  </si>
  <si>
    <t>पार्वती / मोहन</t>
  </si>
  <si>
    <t>सोनमती / जगदीश</t>
  </si>
  <si>
    <t>फूल कुंवर / रामजियावन</t>
  </si>
  <si>
    <t>रामबाई / बीरन</t>
  </si>
  <si>
    <t>रामबाई /बीरन</t>
  </si>
  <si>
    <t>फूल कुंवर / श्यामसुंदर</t>
  </si>
  <si>
    <t>शांति बाई /बब्बू सिंह</t>
  </si>
  <si>
    <t>रमतिया / रामसिंह</t>
  </si>
  <si>
    <t>सावित्री / नंदू सिंह</t>
  </si>
  <si>
    <t>अमोतिया / सुभलाल</t>
  </si>
  <si>
    <t>अमृतिया /सुभलाल</t>
  </si>
  <si>
    <t xml:space="preserve">शांति बाई /बब्बू </t>
  </si>
  <si>
    <t>रैमतिया / राम सिंह</t>
  </si>
  <si>
    <t>फूल कुंवर / श्यामसुन्दर</t>
  </si>
  <si>
    <t>शांति / बब्बू</t>
  </si>
  <si>
    <t>चरकी बाई /रामप्रसाद</t>
  </si>
  <si>
    <t>सुखमनिया बाई / रायसिंह</t>
  </si>
  <si>
    <t>फूल बाई / जगतनरायण</t>
  </si>
  <si>
    <t>फूल कुंवर / बाबूलाल</t>
  </si>
  <si>
    <t>सुखमनिया /सुन्दरलाल</t>
  </si>
  <si>
    <t>हिरौन्दिया / मनबोध</t>
  </si>
  <si>
    <t>इन्जोरिया / जगमोहन</t>
  </si>
  <si>
    <t>State : CHHATTISGARH District : KOREA Block : MANENDRAGARH Panchayat : KEWATI</t>
  </si>
  <si>
    <t>As on 04-01-2021</t>
  </si>
  <si>
    <t>2A5I5q1, 2A5I5j5</t>
  </si>
  <si>
    <t>Kewti,Shripur</t>
  </si>
  <si>
    <t>e DPR of Kewti GP, Block  Manendragarh , Dist Koriya Chhattisgarh</t>
  </si>
  <si>
    <t>06.84 Ha-m</t>
  </si>
  <si>
    <t>31 Nos</t>
  </si>
  <si>
    <t>36 HH</t>
  </si>
  <si>
    <t>Gay Nala (1500m)</t>
  </si>
  <si>
    <t>1500m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</si>
</sst>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2"/>
      <color rgb="FF000000"/>
      <name val="Verdana"/>
      <family val="2"/>
    </font>
    <font>
      <b/>
      <sz val="11"/>
      <color rgb="FFC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/>
      <bottom/>
    </border>
    <border>
      <left/>
      <right style="medium">
        <color theme="1"/>
      </right>
      <top style="medium"/>
      <bottom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/>
    <xf numFmtId="0" fontId="4" fillId="3" borderId="0" xfId="0" applyFont="1" applyFill="1"/>
    <xf numFmtId="0" fontId="6" fillId="2" borderId="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 vertical="top" wrapText="1"/>
    </xf>
    <xf numFmtId="2" fontId="8" fillId="2" borderId="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right" vertical="center" wrapText="1"/>
    </xf>
    <xf numFmtId="0" fontId="14" fillId="5" borderId="4" xfId="0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/>
    <xf numFmtId="0" fontId="4" fillId="2" borderId="14" xfId="0" applyFont="1" applyFill="1" applyBorder="1"/>
    <xf numFmtId="0" fontId="6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6" fillId="2" borderId="8" xfId="0" applyFont="1" applyFill="1" applyBorder="1"/>
    <xf numFmtId="0" fontId="4" fillId="2" borderId="18" xfId="0" applyFont="1" applyFill="1" applyBorder="1" applyAlignment="1">
      <alignment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left" wrapText="1" indent="1"/>
    </xf>
    <xf numFmtId="9" fontId="4" fillId="2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center" vertical="center"/>
    </xf>
    <xf numFmtId="0" fontId="6" fillId="2" borderId="20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3" fillId="0" borderId="0" xfId="0" applyFont="1"/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 quotePrefix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9" fontId="11" fillId="2" borderId="1" xfId="15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1" fontId="8" fillId="2" borderId="1" xfId="0" applyNumberFormat="1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18" fillId="2" borderId="28" xfId="0" applyFont="1" applyFill="1" applyBorder="1" applyAlignment="1">
      <alignment horizontal="left" vertical="top" wrapText="1"/>
    </xf>
    <xf numFmtId="0" fontId="18" fillId="2" borderId="29" xfId="0" applyFont="1" applyFill="1" applyBorder="1" applyAlignment="1">
      <alignment horizontal="left" vertical="top" wrapText="1"/>
    </xf>
    <xf numFmtId="0" fontId="18" fillId="2" borderId="30" xfId="0" applyFont="1" applyFill="1" applyBorder="1" applyAlignment="1">
      <alignment horizontal="left" vertical="top" wrapText="1"/>
    </xf>
    <xf numFmtId="0" fontId="19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19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4" fillId="5" borderId="38" xfId="0" applyFont="1" applyFill="1" applyBorder="1" applyAlignment="1">
      <alignment horizontal="right" vertical="center" wrapText="1"/>
    </xf>
    <xf numFmtId="0" fontId="14" fillId="5" borderId="39" xfId="0" applyFont="1" applyFill="1" applyBorder="1" applyAlignment="1">
      <alignment horizontal="right" vertical="center" wrapText="1"/>
    </xf>
    <xf numFmtId="0" fontId="14" fillId="5" borderId="40" xfId="0" applyFont="1" applyFill="1" applyBorder="1" applyAlignment="1">
      <alignment horizontal="right" vertical="center" wrapText="1"/>
    </xf>
    <xf numFmtId="0" fontId="13" fillId="4" borderId="38" xfId="0" applyFont="1" applyFill="1" applyBorder="1" applyAlignment="1">
      <alignment horizontal="left" vertical="center" wrapText="1"/>
    </xf>
    <xf numFmtId="0" fontId="13" fillId="4" borderId="39" xfId="0" applyFont="1" applyFill="1" applyBorder="1" applyAlignment="1">
      <alignment horizontal="left" vertical="center" wrapText="1"/>
    </xf>
    <xf numFmtId="0" fontId="13" fillId="4" borderId="40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/>
    </xf>
    <xf numFmtId="1" fontId="21" fillId="2" borderId="19" xfId="0" applyNumberFormat="1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167" fontId="21" fillId="2" borderId="19" xfId="0" applyNumberFormat="1" applyFont="1" applyFill="1" applyBorder="1" applyAlignment="1">
      <alignment horizontal="center" vertical="center" wrapText="1"/>
    </xf>
    <xf numFmtId="167" fontId="21" fillId="2" borderId="19" xfId="0" applyNumberFormat="1" applyFont="1" applyFill="1" applyBorder="1" applyAlignment="1">
      <alignment horizontal="center" vertical="center"/>
    </xf>
    <xf numFmtId="1" fontId="21" fillId="2" borderId="19" xfId="0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" fontId="22" fillId="2" borderId="2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6.28&amp;1pfin_year=2019-2020&amp;V1=3.92&amp;2pfin_year=2018-2019&amp;V2=5.05&amp;3pfin_year=2017-2018&amp;V3=4.02&amp;4pfin_year=2016-2017&amp;V4=4.5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6.28&amp;1pfin_year=2019-2020&amp;V1=3.92&amp;2pfin_year=2018-2019&amp;V2=5.05&amp;3pfin_year=2017-2018&amp;V3=4.02&amp;4pfin_year=2016-2017&amp;V4=4.5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7.13&amp;1pfin_year=2019-2020&amp;V1=62.93&amp;2pfin_year=2018-2019&amp;V2=59.79&amp;3pfin_year=2017-2018&amp;V3=60.67&amp;4pfin_year=2016-2017&amp;V4=60.07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7.13&amp;1pfin_year=2019-2020&amp;V1=62.93&amp;2pfin_year=2018-2019&amp;V2=59.79&amp;3pfin_year=2017-2018&amp;V3=60.67&amp;4pfin_year=2016-2017&amp;V4=60.07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39.83&amp;1pfin_year=2019-2020&amp;V1=42.3&amp;2pfin_year=2018-2019&amp;V2=41.48&amp;3pfin_year=2017-2018&amp;V3=39.75&amp;4pfin_year=2016-2017&amp;V4=39.82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39.83&amp;1pfin_year=2019-2020&amp;V1=42.3&amp;2pfin_year=2018-2019&amp;V2=41.48&amp;3pfin_year=2017-2018&amp;V3=39.75&amp;4pfin_year=2016-2017&amp;V4=39.82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31.62&amp;1pfin_year=2019-2020&amp;V1=82.67&amp;2pfin_year=2018-2019&amp;V2=110.45&amp;3pfin_year=2017-2018&amp;V3=97.63&amp;4pfin_year=2016-2017&amp;V4=93.26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31.62&amp;1pfin_year=2019-2020&amp;V1=82.67&amp;2pfin_year=2018-2019&amp;V2=110.45&amp;3pfin_year=2017-2018&amp;V3=97.63&amp;4pfin_year=2016-2017&amp;V4=93.26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1&amp;1pfin_year=2019-2020&amp;V1=102&amp;2pfin_year=2018-2019&amp;V2=148&amp;3pfin_year=2017-2018&amp;V3=104&amp;4pfin_year=2016-2017&amp;V4=120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1&amp;1pfin_year=2019-2020&amp;V1=102&amp;2pfin_year=2018-2019&amp;V2=148&amp;3pfin_year=2017-2018&amp;V3=104&amp;4pfin_year=2016-2017&amp;V4=120" TargetMode="External" /><Relationship Id="rId16" Type="http://schemas.openxmlformats.org/officeDocument/2006/relationships/hyperlink" Target="http://mnregaweb4.nic.in/netnrega/rptCounter.aspx?Colname=Differently%20abled%20persons%20worked&amp;Cfin_year=2020-2021&amp;Vc=2&amp;1pfin_year=2019-2020&amp;V1=2&amp;2pfin_year=2018-2019&amp;V2=2&amp;3pfin_year=2017-2018&amp;V3=0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2&amp;1pfin_year=2019-2020&amp;V1=2&amp;2pfin_year=2018-2019&amp;V2=2&amp;3pfin_year=2017-2018&amp;V3=0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17&amp;1pfin_year=2019-2020&amp;V1=42&amp;2pfin_year=2018-2019&amp;V2=24&amp;3pfin_year=2017-2018&amp;V3=108&amp;4pfin_year=2016-2017&amp;V4=5" TargetMode="External" /><Relationship Id="rId21" Type="http://schemas.openxmlformats.org/officeDocument/2006/relationships/hyperlink" Target="http://mnregaweb4.nic.in/netnrega/rptCounter.aspx?Colname=Number%20of%20Completed%20Works&amp;Cfin_year=2020-2021&amp;Vc=17&amp;1pfin_year=2019-2020&amp;V1=42&amp;2pfin_year=2018-2019&amp;V2=24&amp;3pfin_year=2017-2018&amp;V3=108&amp;4pfin_year=2016-2017&amp;V4=5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100&amp;1pfin_year=2019-2020&amp;V1=63.49&amp;2pfin_year=2018-2019&amp;V2=32.55&amp;3pfin_year=2017-2018&amp;V3=47.92&amp;4pfin_year=2016-2017&amp;V4=36.03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100&amp;1pfin_year=2019-2020&amp;V1=63.49&amp;2pfin_year=2018-2019&amp;V2=32.55&amp;3pfin_year=2017-2018&amp;V3=47.92&amp;4pfin_year=2016-2017&amp;V4=36.03" TargetMode="External" /><Relationship Id="rId24" Type="http://schemas.openxmlformats.org/officeDocument/2006/relationships/hyperlink" Target="http://mnregaweb4.nic.in/netnrega/rptCounter.aspx?Colname=%25%20of%20Category%20B%20Works&amp;Cfin_year=2020-2021&amp;Vc=73.91&amp;1pfin_year=2019-2020&amp;V1=75.44&amp;2pfin_year=2018-2019&amp;V2=52.54&amp;3pfin_year=2017-2018&amp;V3=11.19&amp;4pfin_year=2016-2017&amp;V4=4.62" TargetMode="External" /><Relationship Id="rId25" Type="http://schemas.openxmlformats.org/officeDocument/2006/relationships/hyperlink" Target="http://mnregaweb4.nic.in/netnrega/rptCounter.aspx?Colname=%25%20of%20Category%20B%20Works&amp;Cfin_year=2020-2021&amp;Vc=73.91&amp;1pfin_year=2019-2020&amp;V1=75.44&amp;2pfin_year=2018-2019&amp;V2=52.54&amp;3pfin_year=2017-2018&amp;V3=11.19&amp;4pfin_year=2016-2017&amp;V4=4.62" TargetMode="External" /><Relationship Id="rId26" Type="http://schemas.openxmlformats.org/officeDocument/2006/relationships/hyperlink" Target="http://mnregaweb4.nic.in/netnrega/rptCounter.aspx?Colname=Total%20Exp(Rs.%20in%20Lakhs.)&amp;Cfin_year=2020-2021&amp;Vc=16.02&amp;1pfin_year=2019-2020&amp;V1=52.48&amp;2pfin_year=2018-2019&amp;V2=64.06&amp;3pfin_year=2017-2018&amp;V3=56.48&amp;4pfin_year=2016-2017&amp;V4=67.06" TargetMode="External" /><Relationship Id="rId27" Type="http://schemas.openxmlformats.org/officeDocument/2006/relationships/hyperlink" Target="http://mnregaweb4.nic.in/netnrega/rptCounter.aspx?Colname=Total%20Exp(Rs.%20in%20Lakhs.)&amp;Cfin_year=2020-2021&amp;Vc=16.02&amp;1pfin_year=2019-2020&amp;V1=52.48&amp;2pfin_year=2018-2019&amp;V2=64.06&amp;3pfin_year=2017-2018&amp;V3=56.48&amp;4pfin_year=2016-2017&amp;V4=67.06" TargetMode="External" /><Relationship Id="rId28" Type="http://schemas.openxmlformats.org/officeDocument/2006/relationships/hyperlink" Target="http://mnregaweb4.nic.in/netnrega/rptCounter.aspx?Colname=Wages(Rs.%20In%20Lakhs)&amp;Cfin_year=2020-2021&amp;Vc=15.01&amp;1pfin_year=2019-2020&amp;V1=34.93&amp;2pfin_year=2018-2019&amp;V2=49&amp;3pfin_year=2017-2018&amp;V3=36.78&amp;4pfin_year=2016-2017&amp;V4=59.32" TargetMode="External" /><Relationship Id="rId29" Type="http://schemas.openxmlformats.org/officeDocument/2006/relationships/hyperlink" Target="http://mnregaweb4.nic.in/netnrega/rptCounter.aspx?Colname=Wages(Rs.%20In%20Lakhs)&amp;Cfin_year=2020-2021&amp;Vc=15.01&amp;1pfin_year=2019-2020&amp;V1=34.93&amp;2pfin_year=2018-2019&amp;V2=49&amp;3pfin_year=2017-2018&amp;V3=36.78&amp;4pfin_year=2016-2017&amp;V4=59.32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1.01&amp;1pfin_year=2019-2020&amp;V1=17.56&amp;2pfin_year=2018-2019&amp;V2=15.06&amp;3pfin_year=2017-2018&amp;V3=19.7&amp;4pfin_year=2016-2017&amp;V4=7.74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1.01&amp;1pfin_year=2019-2020&amp;V1=17.56&amp;2pfin_year=2018-2019&amp;V2=15.06&amp;3pfin_year=2017-2018&amp;V3=19.7&amp;4pfin_year=2016-2017&amp;V4=7.74" TargetMode="External" /><Relationship Id="rId32" Type="http://schemas.openxmlformats.org/officeDocument/2006/relationships/hyperlink" Target="http://mnregaweb4.nic.in/netnrega/rptCounter.aspx?Colname=Material(%25)&amp;Cfin_year=2020-2021&amp;Vc=6.28&amp;1pfin_year=2019-2020&amp;V1=33.45&amp;2pfin_year=2018-2019&amp;V2=23.52&amp;3pfin_year=2017-2018&amp;V3=34.88&amp;4pfin_year=2016-2017&amp;V4=11.54" TargetMode="External" /><Relationship Id="rId33" Type="http://schemas.openxmlformats.org/officeDocument/2006/relationships/hyperlink" Target="http://mnregaweb4.nic.in/netnrega/rptCounter.aspx?Colname=Material(%25)&amp;Cfin_year=2020-2021&amp;Vc=6.28&amp;1pfin_year=2019-2020&amp;V1=33.45&amp;2pfin_year=2018-2019&amp;V2=23.52&amp;3pfin_year=2017-2018&amp;V3=34.88&amp;4pfin_year=2016-2017&amp;V4=11.54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36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37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201.3&amp;1pfin_year=2019-2020&amp;V1=258.64&amp;2pfin_year=2018-2019&amp;V2=192.84&amp;3pfin_year=2017-2018&amp;V3=219.78&amp;4pfin_year=2016-2017&amp;V4=202.31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201.3&amp;1pfin_year=2019-2020&amp;V1=258.64&amp;2pfin_year=2018-2019&amp;V2=192.84&amp;3pfin_year=2017-2018&amp;V3=219.78&amp;4pfin_year=2016-2017&amp;V4=202.31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99.85&amp;2pfin_year=2018-2019&amp;V2=99.97&amp;3pfin_year=2017-2018&amp;V3=99.99&amp;4pfin_year=2016-2017&amp;V4=99.84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99.85&amp;2pfin_year=2018-2019&amp;V2=99.97&amp;3pfin_year=2017-2018&amp;V3=99.99&amp;4pfin_year=2016-2017&amp;V4=99.84" TargetMode="External" /><Relationship Id="rId42" Type="http://schemas.openxmlformats.org/officeDocument/2006/relationships/hyperlink" Target="http://mnregaweb4.nic.in/netnrega/rptCounter.aspx?Colname=%25%20payments%20gererated%20within%2015%20days&amp;Cfin_year=2020-2021&amp;Vc=99.92&amp;1pfin_year=2019-2020&amp;V1=92.73&amp;2pfin_year=2018-2019&amp;V2=90.25&amp;3pfin_year=2017-2018&amp;V3=92.66&amp;4pfin_year=2016-2017&amp;V4=0" TargetMode="External" /><Relationship Id="rId43" Type="http://schemas.openxmlformats.org/officeDocument/2006/relationships/hyperlink" Target="http://mnregaweb4.nic.in/netnrega/rptCounter.aspx?Colname=%25%20payments%20gererated%20within%2015%20days&amp;Cfin_year=2020-2021&amp;Vc=99.92&amp;1pfin_year=2019-2020&amp;V1=92.73&amp;2pfin_year=2018-2019&amp;V2=90.25&amp;3pfin_year=2017-2018&amp;V3=92.66&amp;4pfin_year=2016-2017&amp;V4=0" TargetMode="External" /><Relationship Id="rId44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5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6" Type="http://schemas.openxmlformats.org/officeDocument/2006/relationships/hyperlink" Target="http://mnregaweb4.nic.in/netnrega/rptCounter.aspx?Colname=SC%20persondays%20%25%20as%20of%20total%20persondays&amp;Cfin_year=2020-2021&amp;Vc=3.25&amp;1pfin_year=2019-2020&amp;V1=4.17&amp;2pfin_year=2018-2019&amp;V2=2.54&amp;3pfin_year=2017-2018&amp;V3=2.77&amp;4pfin_year=2016-2017&amp;V4=5.24" TargetMode="External" /><Relationship Id="rId47" Type="http://schemas.openxmlformats.org/officeDocument/2006/relationships/hyperlink" Target="http://mnregaweb4.nic.in/netnrega/rptCounter.aspx?Colname=SC%20persondays%20%25%20as%20of%20total%20persondays&amp;Cfin_year=2020-2021&amp;Vc=3.25&amp;1pfin_year=2019-2020&amp;V1=4.17&amp;2pfin_year=2018-2019&amp;V2=2.54&amp;3pfin_year=2017-2018&amp;V3=2.77&amp;4pfin_year=2016-2017&amp;V4=5.24" TargetMode="External" /><Relationship Id="rId48" Type="http://schemas.openxmlformats.org/officeDocument/2006/relationships/hyperlink" Target="http://mnregaweb4.nic.in/netnrega/rptCounter.aspx?Colname=ST%20persondays%20%25%20as%20of%20total%20persondays&amp;Cfin_year=2020-2021&amp;Vc=69.46&amp;1pfin_year=2019-2020&amp;V1=75.74&amp;2pfin_year=2018-2019&amp;V2=76.92&amp;3pfin_year=2017-2018&amp;V3=75.26&amp;4pfin_year=2016-2017&amp;V4=74.65" TargetMode="External" /><Relationship Id="rId49" Type="http://schemas.openxmlformats.org/officeDocument/2006/relationships/hyperlink" Target="http://mnregaweb4.nic.in/netnrega/rptCounter.aspx?Colname=ST%20persondays%20%25%20as%20of%20total%20persondays&amp;Cfin_year=2020-2021&amp;Vc=69.46&amp;1pfin_year=2019-2020&amp;V1=75.74&amp;2pfin_year=2018-2019&amp;V2=76.92&amp;3pfin_year=2017-2018&amp;V3=75.26&amp;4pfin_year=2016-2017&amp;V4=74.65" TargetMode="External" /><Relationship Id="rId50" Type="http://schemas.openxmlformats.org/officeDocument/2006/relationships/hyperlink" Target="http://mnregaweb4.nic.in/netnrega/rptCounter.aspx?Colname=Women%20Persondays%20out%20of%20Total%20(%25)%20&amp;Cfin_year=2020-2021&amp;Vc=45.77&amp;1pfin_year=2019-2020&amp;V1=50.69&amp;2pfin_year=2018-2019&amp;V2=46.96&amp;3pfin_year=2017-2018&amp;V3=47.48&amp;4pfin_year=2016-2017&amp;V4=50.08" TargetMode="External" /><Relationship Id="rId51" Type="http://schemas.openxmlformats.org/officeDocument/2006/relationships/hyperlink" Target="http://mnregaweb4.nic.in/netnrega/rptCounter.aspx?Colname=Women%20Persondays%20out%20of%20Total%20(%25)%20&amp;Cfin_year=2020-2021&amp;Vc=45.77&amp;1pfin_year=2019-2020&amp;V1=50.69&amp;2pfin_year=2018-2019&amp;V2=46.96&amp;3pfin_year=2017-2018&amp;V3=47.48&amp;4pfin_year=2016-2017&amp;V4=50.08" TargetMode="External" /><Relationship Id="rId52" Type="http://schemas.openxmlformats.org/officeDocument/2006/relationships/hyperlink" Target="http://mnregaweb4.nic.in/netnrega/rptCounter.aspx?Colname=Average%20days%20of%20employment%20provided%20per%20Household%20&amp;Cfin_year=2020-2021&amp;Vc=53.11&amp;1pfin_year=2019-2020&amp;V1=59.3&amp;2pfin_year=2018-2019&amp;V2=44.16&amp;3pfin_year=2017-2018&amp;V3=53.07&amp;4pfin_year=2016-2017&amp;V4=50.31" TargetMode="External" /><Relationship Id="rId53" Type="http://schemas.openxmlformats.org/officeDocument/2006/relationships/hyperlink" Target="http://mnregaweb4.nic.in/netnrega/rptCounter.aspx?Colname=Average%20days%20of%20employment%20provided%20per%20Household%20&amp;Cfin_year=2020-2021&amp;Vc=53.11&amp;1pfin_year=2019-2020&amp;V1=59.3&amp;2pfin_year=2018-2019&amp;V2=44.16&amp;3pfin_year=2017-2018&amp;V3=53.07&amp;4pfin_year=2016-2017&amp;V4=50.31" TargetMode="External" /><Relationship Id="rId54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2&amp;4pfin_year=2016-2017&amp;V4=167.01" TargetMode="External" /><Relationship Id="rId55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2&amp;4pfin_year=2016-2017&amp;V4=167.01" TargetMode="External" /><Relationship Id="rId56" Type="http://schemas.openxmlformats.org/officeDocument/2006/relationships/hyperlink" Target="http://mnregaweb4.nic.in/netnrega/rptCounter.aspx?Colname=Total%20No%20of%20HHs%20completed%20100%20Days%20of%20Wage%20Employment&amp;Cfin_year=2020-2021&amp;Vc=32&amp;1pfin_year=2019-2020&amp;V1=41&amp;2pfin_year=2018-2019&amp;V2=9&amp;3pfin_year=2017-2018&amp;V3=26&amp;4pfin_year=2016-2017&amp;V4=21" TargetMode="External" /><Relationship Id="rId57" Type="http://schemas.openxmlformats.org/officeDocument/2006/relationships/hyperlink" Target="http://mnregaweb4.nic.in/netnrega/rptCounter.aspx?Colname=Total%20No%20of%20HHs%20completed%20100%20Days%20of%20Wage%20Employment&amp;Cfin_year=2020-2021&amp;Vc=32&amp;1pfin_year=2019-2020&amp;V1=41&amp;2pfin_year=2018-2019&amp;V2=9&amp;3pfin_year=2017-2018&amp;V3=26&amp;4pfin_year=2016-2017&amp;V4=21" TargetMode="External" /><Relationship Id="rId58" Type="http://schemas.openxmlformats.org/officeDocument/2006/relationships/hyperlink" Target="http://mnregaweb4.nic.in/netnrega/rptCounter.aspx?Colname=Differently%20abled%20persons%20worked&amp;Cfin_year=2020-2021&amp;Vc=7&amp;1pfin_year=2019-2020&amp;V1=8&amp;2pfin_year=2018-2019&amp;V2=8&amp;3pfin_year=2017-2018&amp;V3=2&amp;4pfin_year=2016-2017&amp;V4=3" TargetMode="External" /><Relationship Id="rId59" Type="http://schemas.openxmlformats.org/officeDocument/2006/relationships/hyperlink" Target="http://mnregaweb4.nic.in/netnrega/rptCounter.aspx?Colname=Differently%20abled%20persons%20worked&amp;Cfin_year=2020-2021&amp;Vc=7&amp;1pfin_year=2019-2020&amp;V1=8&amp;2pfin_year=2018-2019&amp;V2=8&amp;3pfin_year=2017-2018&amp;V3=2&amp;4pfin_year=2016-2017&amp;V4=3" TargetMode="External" /><Relationship Id="rId6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61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62" Type="http://schemas.openxmlformats.org/officeDocument/2006/relationships/hyperlink" Target="http://mnregaweb4.nic.in/netnrega/rptCounter.aspx?Colname=Number%20of%20Completed%20Works&amp;Cfin_year=2020-2021&amp;Vc=18&amp;1pfin_year=2019-2020&amp;V1=35&amp;2pfin_year=2018-2019&amp;V2=48&amp;3pfin_year=2017-2018&amp;V3=40&amp;4pfin_year=2016-2017&amp;V4=8" TargetMode="External" /><Relationship Id="rId63" Type="http://schemas.openxmlformats.org/officeDocument/2006/relationships/hyperlink" Target="http://mnregaweb4.nic.in/netnrega/rptCounter.aspx?Colname=Number%20of%20Completed%20Works&amp;Cfin_year=2020-2021&amp;Vc=18&amp;1pfin_year=2019-2020&amp;V1=35&amp;2pfin_year=2018-2019&amp;V2=48&amp;3pfin_year=2017-2018&amp;V3=40&amp;4pfin_year=2016-2017&amp;V4=8" TargetMode="External" /><Relationship Id="rId64" Type="http://schemas.openxmlformats.org/officeDocument/2006/relationships/hyperlink" Target="http://mnregaweb4.nic.in/netnrega/rptCounter.aspx?Colname=%25%20of%20NRM%20Expenditure(Public%20+%20Individual)&amp;Cfin_year=2020-2021&amp;Vc=74.45&amp;1pfin_year=2019-2020&amp;V1=87.54&amp;2pfin_year=2018-2019&amp;V2=48.8&amp;3pfin_year=2017-2018&amp;V3=70.41&amp;4pfin_year=2016-2017&amp;V4=53.15" TargetMode="External" /><Relationship Id="rId65" Type="http://schemas.openxmlformats.org/officeDocument/2006/relationships/hyperlink" Target="http://mnregaweb4.nic.in/netnrega/rptCounter.aspx?Colname=%25%20of%20NRM%20Expenditure(Public%20+%20Individual)&amp;Cfin_year=2020-2021&amp;Vc=74.45&amp;1pfin_year=2019-2020&amp;V1=87.54&amp;2pfin_year=2018-2019&amp;V2=48.8&amp;3pfin_year=2017-2018&amp;V3=70.41&amp;4pfin_year=2016-2017&amp;V4=53.15" TargetMode="External" /><Relationship Id="rId66" Type="http://schemas.openxmlformats.org/officeDocument/2006/relationships/hyperlink" Target="http://mnregaweb4.nic.in/netnrega/rptCounter.aspx?Colname=%25%20of%20Category%20B%20Works&amp;Cfin_year=2020-2021&amp;Vc=84.09&amp;1pfin_year=2019-2020&amp;V1=78.79&amp;2pfin_year=2018-2019&amp;V2=68.49&amp;3pfin_year=2017-2018&amp;V3=58.43&amp;4pfin_year=2016-2017&amp;V4=32.69" TargetMode="External" /><Relationship Id="rId67" Type="http://schemas.openxmlformats.org/officeDocument/2006/relationships/hyperlink" Target="http://mnregaweb4.nic.in/netnrega/rptCounter.aspx?Colname=%25%20of%20Category%20B%20Works&amp;Cfin_year=2020-2021&amp;Vc=84.09&amp;1pfin_year=2019-2020&amp;V1=78.79&amp;2pfin_year=2018-2019&amp;V2=68.49&amp;3pfin_year=2017-2018&amp;V3=58.43&amp;4pfin_year=2016-2017&amp;V4=32.69" TargetMode="External" /><Relationship Id="rId68" Type="http://schemas.openxmlformats.org/officeDocument/2006/relationships/hyperlink" Target="http://mnregaweb4.nic.in/netnrega/rptCounter.aspx?Colname=Total%20Exp(Rs.%20in%20Lakhs.)&amp;Cfin_year=2020-2021&amp;Vc=23.26&amp;1pfin_year=2019-2020&amp;V1=22.79&amp;2pfin_year=2018-2019&amp;V2=16.63&amp;3pfin_year=2017-2018&amp;V3=24.8&amp;4pfin_year=2016-2017&amp;V4=23.78" TargetMode="External" /><Relationship Id="rId69" Type="http://schemas.openxmlformats.org/officeDocument/2006/relationships/hyperlink" Target="http://mnregaweb4.nic.in/netnrega/rptCounter.aspx?Colname=Total%20Exp(Rs.%20in%20Lakhs.)&amp;Cfin_year=2020-2021&amp;Vc=23.26&amp;1pfin_year=2019-2020&amp;V1=22.79&amp;2pfin_year=2018-2019&amp;V2=16.63&amp;3pfin_year=2017-2018&amp;V3=24.8&amp;4pfin_year=2016-2017&amp;V4=23.78" TargetMode="External" /><Relationship Id="rId70" Type="http://schemas.openxmlformats.org/officeDocument/2006/relationships/hyperlink" Target="http://mnregaweb4.nic.in/netnrega/rptCounter.aspx?Colname=Wages(Rs.%20In%20Lakhs)&amp;Cfin_year=2020-2021&amp;Vc=22.23&amp;1pfin_year=2019-2020&amp;V1=19.34&amp;2pfin_year=2018-2019&amp;V2=14.61&amp;3pfin_year=2017-2018&amp;V3=18&amp;4pfin_year=2016-2017&amp;V4=22.35" TargetMode="External" /><Relationship Id="rId71" Type="http://schemas.openxmlformats.org/officeDocument/2006/relationships/hyperlink" Target="http://mnregaweb4.nic.in/netnrega/rptCounter.aspx?Colname=Wages(Rs.%20In%20Lakhs)&amp;Cfin_year=2020-2021&amp;Vc=22.23&amp;1pfin_year=2019-2020&amp;V1=19.34&amp;2pfin_year=2018-2019&amp;V2=14.61&amp;3pfin_year=2017-2018&amp;V3=18&amp;4pfin_year=2016-2017&amp;V4=22.35" TargetMode="External" /><Relationship Id="rId72" Type="http://schemas.openxmlformats.org/officeDocument/2006/relationships/hyperlink" Target="http://mnregaweb4.nic.in/netnrega/rptCounter.aspx?Colname=Material%20and%20skilled%20Wages(Rs.%20In%20Lakhs)&amp;Cfin_year=2020-2021&amp;Vc=1.03&amp;1pfin_year=2019-2020&amp;V1=3.44&amp;2pfin_year=2018-2019&amp;V2=2.02&amp;3pfin_year=2017-2018&amp;V3=6.79&amp;4pfin_year=2016-2017&amp;V4=1.43" TargetMode="External" /><Relationship Id="rId73" Type="http://schemas.openxmlformats.org/officeDocument/2006/relationships/hyperlink" Target="http://mnregaweb4.nic.in/netnrega/rptCounter.aspx?Colname=Material%20and%20skilled%20Wages(Rs.%20In%20Lakhs)&amp;Cfin_year=2020-2021&amp;Vc=1.03&amp;1pfin_year=2019-2020&amp;V1=3.44&amp;2pfin_year=2018-2019&amp;V2=2.02&amp;3pfin_year=2017-2018&amp;V3=6.79&amp;4pfin_year=2016-2017&amp;V4=1.43" TargetMode="External" /><Relationship Id="rId74" Type="http://schemas.openxmlformats.org/officeDocument/2006/relationships/hyperlink" Target="http://mnregaweb4.nic.in/netnrega/rptCounter.aspx?Colname=Material(%25)&amp;Cfin_year=2020-2021&amp;Vc=4.43&amp;1pfin_year=2019-2020&amp;V1=15.12&amp;2pfin_year=2018-2019&amp;V2=12.14&amp;3pfin_year=2017-2018&amp;V3=27.39&amp;4pfin_year=2016-2017&amp;V4=6.01" TargetMode="External" /><Relationship Id="rId75" Type="http://schemas.openxmlformats.org/officeDocument/2006/relationships/hyperlink" Target="http://mnregaweb4.nic.in/netnrega/rptCounter.aspx?Colname=Material(%25)&amp;Cfin_year=2020-2021&amp;Vc=4.43&amp;1pfin_year=2019-2020&amp;V1=15.12&amp;2pfin_year=2018-2019&amp;V2=12.14&amp;3pfin_year=2017-2018&amp;V3=27.39&amp;4pfin_year=2016-2017&amp;V4=6.01" TargetMode="External" /><Relationship Id="rId76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77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78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79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80" Type="http://schemas.openxmlformats.org/officeDocument/2006/relationships/hyperlink" Target="http://mnregaweb4.nic.in/netnrega/rptCounter.aspx?Colname=Average%20Cost%20Per%20Day%20Per%20Person(In%20Rs.)&amp;Cfin_year=2020-2021&amp;Vc=234.13&amp;1pfin_year=2019-2020&amp;V1=195.99&amp;2pfin_year=2018-2019&amp;V2=195.55&amp;3pfin_year=2017-2018&amp;V3=172&amp;4pfin_year=2016-2017&amp;V4=182.03" TargetMode="External" /><Relationship Id="rId81" Type="http://schemas.openxmlformats.org/officeDocument/2006/relationships/hyperlink" Target="http://mnregaweb4.nic.in/netnrega/rptCounter.aspx?Colname=Average%20Cost%20Per%20Day%20Per%20Person(In%20Rs.)&amp;Cfin_year=2020-2021&amp;Vc=234.13&amp;1pfin_year=2019-2020&amp;V1=195.99&amp;2pfin_year=2018-2019&amp;V2=195.55&amp;3pfin_year=2017-2018&amp;V3=172&amp;4pfin_year=2016-2017&amp;V4=182.03" TargetMode="External" /><Relationship Id="rId82" Type="http://schemas.openxmlformats.org/officeDocument/2006/relationships/hyperlink" Target="http://mnregaweb4.nic.in/netnrega/rptCounter.aspx?Colname=%25%20of%20Total%20Expenditure%20through%20EFMS&amp;Cfin_year=2020-2021&amp;Vc=100&amp;1pfin_year=2019-2020&amp;V1=99.16&amp;2pfin_year=2018-2019&amp;V2=99.73&amp;3pfin_year=2017-2018&amp;V3=99.88&amp;4pfin_year=2016-2017&amp;V4=99.54" TargetMode="External" /><Relationship Id="rId83" Type="http://schemas.openxmlformats.org/officeDocument/2006/relationships/hyperlink" Target="http://mnregaweb4.nic.in/netnrega/rptCounter.aspx?Colname=%25%20of%20Total%20Expenditure%20through%20EFMS&amp;Cfin_year=2020-2021&amp;Vc=100&amp;1pfin_year=2019-2020&amp;V1=99.16&amp;2pfin_year=2018-2019&amp;V2=99.73&amp;3pfin_year=2017-2018&amp;V3=99.88&amp;4pfin_year=2016-2017&amp;V4=99.54" TargetMode="External" /><Relationship Id="rId84" Type="http://schemas.openxmlformats.org/officeDocument/2006/relationships/hyperlink" Target="http://mnregaweb4.nic.in/netnrega/rptCounter.aspx?Colname=%25%20payments%20gererated%20within%2015%20days&amp;Cfin_year=2020-2021&amp;Vc=100&amp;1pfin_year=2019-2020&amp;V1=94.71&amp;2pfin_year=2018-2019&amp;V2=96.67&amp;3pfin_year=2017-2018&amp;V3=96.85&amp;4pfin_year=2016-2017&amp;V4=57.08" TargetMode="External" /><Relationship Id="rId85" Type="http://schemas.openxmlformats.org/officeDocument/2006/relationships/hyperlink" Target="http://mnregaweb4.nic.in/netnrega/rptCounter.aspx?Colname=%25%20payments%20gererated%20within%2015%20days&amp;Cfin_year=2020-2021&amp;Vc=100&amp;1pfin_year=2019-2020&amp;V1=94.71&amp;2pfin_year=2018-2019&amp;V2=96.67&amp;3pfin_year=2017-2018&amp;V3=96.85&amp;4pfin_year=2016-2017&amp;V4=57.08" TargetMode="External" /><Relationship Id="rId86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87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88" Type="http://schemas.openxmlformats.org/officeDocument/2006/relationships/hyperlink" Target="http://mnregaweb4.nic.in/netnrega/rptCounter.aspx?Colname=SC%20persondays%20%25%20as%20of%20total%20persondays&amp;Cfin_year=2020-2021&amp;Vc=0.27&amp;1pfin_year=2019-2020&amp;V1=1.21&amp;2pfin_year=2018-2019&amp;V2=0.44&amp;3pfin_year=2017-2018&amp;V3=0&amp;4pfin_year=2016-2017&amp;V4=0" TargetMode="External" /><Relationship Id="rId89" Type="http://schemas.openxmlformats.org/officeDocument/2006/relationships/hyperlink" Target="http://mnregaweb4.nic.in/netnrega/rptCounter.aspx?Colname=SC%20persondays%20%25%20as%20of%20total%20persondays&amp;Cfin_year=2020-2021&amp;Vc=0.27&amp;1pfin_year=2019-2020&amp;V1=1.21&amp;2pfin_year=2018-2019&amp;V2=0.44&amp;3pfin_year=2017-2018&amp;V3=0&amp;4pfin_year=2016-2017&amp;V4=0" TargetMode="External" /><Relationship Id="rId90" Type="http://schemas.openxmlformats.org/officeDocument/2006/relationships/hyperlink" Target="http://mnregaweb4.nic.in/netnrega/rptCounter.aspx?Colname=ST%20persondays%20%25%20as%20of%20total%20persondays&amp;Cfin_year=2020-2021&amp;Vc=66.66&amp;1pfin_year=2019-2020&amp;V1=70.32&amp;2pfin_year=2018-2019&amp;V2=75.85&amp;3pfin_year=2017-2018&amp;V3=76.39&amp;4pfin_year=2016-2017&amp;V4=78.04" TargetMode="External" /><Relationship Id="rId91" Type="http://schemas.openxmlformats.org/officeDocument/2006/relationships/hyperlink" Target="http://mnregaweb4.nic.in/netnrega/rptCounter.aspx?Colname=ST%20persondays%20%25%20as%20of%20total%20persondays&amp;Cfin_year=2020-2021&amp;Vc=66.66&amp;1pfin_year=2019-2020&amp;V1=70.32&amp;2pfin_year=2018-2019&amp;V2=75.85&amp;3pfin_year=2017-2018&amp;V3=76.39&amp;4pfin_year=2016-2017&amp;V4=78.04" TargetMode="External" /><Relationship Id="rId92" Type="http://schemas.openxmlformats.org/officeDocument/2006/relationships/hyperlink" Target="http://mnregaweb4.nic.in/netnrega/rptCounter.aspx?Colname=Women%20Persondays%20out%20of%20Total%20(%25)%20&amp;Cfin_year=2020-2021&amp;Vc=47.08&amp;1pfin_year=2019-2020&amp;V1=52.68&amp;2pfin_year=2018-2019&amp;V2=50.73&amp;3pfin_year=2017-2018&amp;V3=48.9&amp;4pfin_year=2016-2017&amp;V4=52.38" TargetMode="External" /><Relationship Id="rId93" Type="http://schemas.openxmlformats.org/officeDocument/2006/relationships/hyperlink" Target="http://mnregaweb4.nic.in/netnrega/rptCounter.aspx?Colname=Women%20Persondays%20out%20of%20Total%20(%25)%20&amp;Cfin_year=2020-2021&amp;Vc=47.08&amp;1pfin_year=2019-2020&amp;V1=52.68&amp;2pfin_year=2018-2019&amp;V2=50.73&amp;3pfin_year=2017-2018&amp;V3=48.9&amp;4pfin_year=2016-2017&amp;V4=52.38" TargetMode="External" /><Relationship Id="rId94" Type="http://schemas.openxmlformats.org/officeDocument/2006/relationships/hyperlink" Target="http://mnregaweb4.nic.in/netnrega/rptCounter.aspx?Colname=Average%20days%20of%20employment%20provided%20per%20Household%20&amp;Cfin_year=2020-2021&amp;Vc=59.31&amp;1pfin_year=2019-2020&amp;V1=37.53&amp;2pfin_year=2018-2019&amp;V2=86.27&amp;3pfin_year=2017-2018&amp;V3=61.57&amp;4pfin_year=2016-2017&amp;V4=73.45" TargetMode="External" /><Relationship Id="rId95" Type="http://schemas.openxmlformats.org/officeDocument/2006/relationships/hyperlink" Target="http://mnregaweb4.nic.in/netnrega/rptCounter.aspx?Colname=Average%20days%20of%20employment%20provided%20per%20Household%20&amp;Cfin_year=2020-2021&amp;Vc=59.31&amp;1pfin_year=2019-2020&amp;V1=37.53&amp;2pfin_year=2018-2019&amp;V2=86.27&amp;3pfin_year=2017-2018&amp;V3=61.57&amp;4pfin_year=2016-2017&amp;V4=73.45" TargetMode="External" /><Relationship Id="rId96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1.98&amp;4pfin_year=2016-2017&amp;V4=167" TargetMode="External" /><Relationship Id="rId97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4&amp;3pfin_year=2017-2018&amp;V3=171.98&amp;4pfin_year=2016-2017&amp;V4=167" TargetMode="External" /><Relationship Id="rId98" Type="http://schemas.openxmlformats.org/officeDocument/2006/relationships/hyperlink" Target="http://mnregaweb4.nic.in/netnrega/rptCounter.aspx?Colname=Total%20No%20of%20HHs%20completed%20100%20Days%20of%20Wage%20Employment&amp;Cfin_year=2020-2021&amp;Vc=42&amp;1pfin_year=2019-2020&amp;V1=40&amp;2pfin_year=2018-2019&amp;V2=142&amp;3pfin_year=2017-2018&amp;V3=64&amp;4pfin_year=2016-2017&amp;V4=100" TargetMode="External" /><Relationship Id="rId99" Type="http://schemas.openxmlformats.org/officeDocument/2006/relationships/hyperlink" Target="http://mnregaweb4.nic.in/netnrega/rptCounter.aspx?Colname=Total%20No%20of%20HHs%20completed%20100%20Days%20of%20Wage%20Employment&amp;Cfin_year=2020-2021&amp;Vc=42&amp;1pfin_year=2019-2020&amp;V1=40&amp;2pfin_year=2018-2019&amp;V2=142&amp;3pfin_year=2017-2018&amp;V3=64&amp;4pfin_year=2016-2017&amp;V4=100" TargetMode="External" /><Relationship Id="rId100" Type="http://schemas.openxmlformats.org/officeDocument/2006/relationships/hyperlink" Target="http://mnregaweb4.nic.in/netnrega/rptCounter.aspx?Colname=Differently%20abled%20persons%20worked&amp;Cfin_year=2020-2021&amp;Vc=6&amp;1pfin_year=2019-2020&amp;V1=2&amp;2pfin_year=2018-2019&amp;V2=10&amp;3pfin_year=2017-2018&amp;V3=11&amp;4pfin_year=2016-2017&amp;V4=11" TargetMode="External" /><Relationship Id="rId101" Type="http://schemas.openxmlformats.org/officeDocument/2006/relationships/hyperlink" Target="http://mnregaweb4.nic.in/netnrega/rptCounter.aspx?Colname=Differently%20abled%20persons%20worked&amp;Cfin_year=2020-2021&amp;Vc=6&amp;1pfin_year=2019-2020&amp;V1=2&amp;2pfin_year=2018-2019&amp;V2=10&amp;3pfin_year=2017-2018&amp;V3=11&amp;4pfin_year=2016-2017&amp;V4=11" TargetMode="External" /><Relationship Id="rId102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03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04" Type="http://schemas.openxmlformats.org/officeDocument/2006/relationships/hyperlink" Target="http://mnregaweb4.nic.in/netnrega/rptCounter.aspx?Colname=Number%20of%20Completed%20Works&amp;Cfin_year=2020-2021&amp;Vc=19&amp;1pfin_year=2019-2020&amp;V1=56&amp;2pfin_year=2018-2019&amp;V2=78&amp;3pfin_year=2017-2018&amp;V3=33&amp;4pfin_year=2016-2017&amp;V4=31" TargetMode="External" /><Relationship Id="rId105" Type="http://schemas.openxmlformats.org/officeDocument/2006/relationships/hyperlink" Target="http://mnregaweb4.nic.in/netnrega/rptCounter.aspx?Colname=Number%20of%20Completed%20Works&amp;Cfin_year=2020-2021&amp;Vc=19&amp;1pfin_year=2019-2020&amp;V1=56&amp;2pfin_year=2018-2019&amp;V2=78&amp;3pfin_year=2017-2018&amp;V3=33&amp;4pfin_year=2016-2017&amp;V4=31" TargetMode="External" /><Relationship Id="rId106" Type="http://schemas.openxmlformats.org/officeDocument/2006/relationships/hyperlink" Target="http://mnregaweb4.nic.in/netnrega/rptCounter.aspx?Colname=%25%20of%20NRM%20Expenditure(Public%20+%20Individual)&amp;Cfin_year=2020-2021&amp;Vc=84.98&amp;1pfin_year=2019-2020&amp;V1=79.47&amp;2pfin_year=2018-2019&amp;V2=80.22&amp;3pfin_year=2017-2018&amp;V3=67.6&amp;4pfin_year=2016-2017&amp;V4=52.1" TargetMode="External" /><Relationship Id="rId107" Type="http://schemas.openxmlformats.org/officeDocument/2006/relationships/hyperlink" Target="http://mnregaweb4.nic.in/netnrega/rptCounter.aspx?Colname=%25%20of%20NRM%20Expenditure(Public%20+%20Individual)&amp;Cfin_year=2020-2021&amp;Vc=84.98&amp;1pfin_year=2019-2020&amp;V1=79.47&amp;2pfin_year=2018-2019&amp;V2=80.22&amp;3pfin_year=2017-2018&amp;V3=67.6&amp;4pfin_year=2016-2017&amp;V4=52.1" TargetMode="External" /><Relationship Id="rId108" Type="http://schemas.openxmlformats.org/officeDocument/2006/relationships/hyperlink" Target="http://mnregaweb4.nic.in/netnrega/rptCounter.aspx?Colname=%25%20of%20Category%20B%20Works&amp;Cfin_year=2020-2021&amp;Vc=87.23&amp;1pfin_year=2019-2020&amp;V1=89.19&amp;2pfin_year=2018-2019&amp;V2=72.73&amp;3pfin_year=2017-2018&amp;V3=56.88&amp;4pfin_year=2016-2017&amp;V4=24.73" TargetMode="External" /><Relationship Id="rId109" Type="http://schemas.openxmlformats.org/officeDocument/2006/relationships/hyperlink" Target="http://mnregaweb4.nic.in/netnrega/rptCounter.aspx?Colname=%25%20of%20Category%20B%20Works&amp;Cfin_year=2020-2021&amp;Vc=87.23&amp;1pfin_year=2019-2020&amp;V1=89.19&amp;2pfin_year=2018-2019&amp;V2=72.73&amp;3pfin_year=2017-2018&amp;V3=56.88&amp;4pfin_year=2016-2017&amp;V4=24.73" TargetMode="External" /><Relationship Id="rId110" Type="http://schemas.openxmlformats.org/officeDocument/2006/relationships/hyperlink" Target="http://mnregaweb4.nic.in/netnrega/rptCounter.aspx?Colname=Total%20Exp(Rs.%20in%20Lakhs.)&amp;Cfin_year=2020-2021&amp;Vc=26.68&amp;1pfin_year=2019-2020&amp;V1=37.65&amp;2pfin_year=2018-2019&amp;V2=59.78&amp;3pfin_year=2017-2018&amp;V3=48.23&amp;4pfin_year=2016-2017&amp;V4=62.43" TargetMode="External" /><Relationship Id="rId111" Type="http://schemas.openxmlformats.org/officeDocument/2006/relationships/hyperlink" Target="http://mnregaweb4.nic.in/netnrega/rptCounter.aspx?Colname=Total%20Exp(Rs.%20in%20Lakhs.)&amp;Cfin_year=2020-2021&amp;Vc=26.68&amp;1pfin_year=2019-2020&amp;V1=37.65&amp;2pfin_year=2018-2019&amp;V2=59.78&amp;3pfin_year=2017-2018&amp;V3=48.23&amp;4pfin_year=2016-2017&amp;V4=62.43" TargetMode="External" /><Relationship Id="rId112" Type="http://schemas.openxmlformats.org/officeDocument/2006/relationships/hyperlink" Target="http://mnregaweb4.nic.in/netnrega/rptCounter.aspx?Colname=Wages(Rs.%20In%20Lakhs)&amp;Cfin_year=2020-2021&amp;Vc=26.13&amp;1pfin_year=2019-2020&amp;V1=20.94&amp;2pfin_year=2018-2019&amp;V2=50.51&amp;3pfin_year=2017-2018&amp;V3=33.07&amp;4pfin_year=2016-2017&amp;V4=48.6" TargetMode="External" /><Relationship Id="rId113" Type="http://schemas.openxmlformats.org/officeDocument/2006/relationships/hyperlink" Target="http://mnregaweb4.nic.in/netnrega/rptCounter.aspx?Colname=Wages(Rs.%20In%20Lakhs)&amp;Cfin_year=2020-2021&amp;Vc=26.13&amp;1pfin_year=2019-2020&amp;V1=20.94&amp;2pfin_year=2018-2019&amp;V2=50.51&amp;3pfin_year=2017-2018&amp;V3=33.07&amp;4pfin_year=2016-2017&amp;V4=48.6" TargetMode="External" /><Relationship Id="rId114" Type="http://schemas.openxmlformats.org/officeDocument/2006/relationships/hyperlink" Target="http://mnregaweb4.nic.in/netnrega/rptCounter.aspx?Colname=Material%20and%20skilled%20Wages(Rs.%20In%20Lakhs)&amp;Cfin_year=2020-2021&amp;Vc=0.55&amp;1pfin_year=2019-2020&amp;V1=16.72&amp;2pfin_year=2018-2019&amp;V2=9.28&amp;3pfin_year=2017-2018&amp;V3=15.16&amp;4pfin_year=2016-2017&amp;V4=13.82" TargetMode="External" /><Relationship Id="rId115" Type="http://schemas.openxmlformats.org/officeDocument/2006/relationships/hyperlink" Target="http://mnregaweb4.nic.in/netnrega/rptCounter.aspx?Colname=Material%20and%20skilled%20Wages(Rs.%20In%20Lakhs)&amp;Cfin_year=2020-2021&amp;Vc=0.55&amp;1pfin_year=2019-2020&amp;V1=16.72&amp;2pfin_year=2018-2019&amp;V2=9.28&amp;3pfin_year=2017-2018&amp;V3=15.16&amp;4pfin_year=2016-2017&amp;V4=13.82" TargetMode="External" /><Relationship Id="rId116" Type="http://schemas.openxmlformats.org/officeDocument/2006/relationships/hyperlink" Target="http://mnregaweb4.nic.in/netnrega/rptCounter.aspx?Colname=Material(%25)&amp;Cfin_year=2020-2021&amp;Vc=2.06&amp;1pfin_year=2019-2020&amp;V1=44.39&amp;2pfin_year=2018-2019&amp;V2=15.52&amp;3pfin_year=2017-2018&amp;V3=31.42&amp;4pfin_year=2016-2017&amp;V4=22.14" TargetMode="External" /><Relationship Id="rId117" Type="http://schemas.openxmlformats.org/officeDocument/2006/relationships/hyperlink" Target="http://mnregaweb4.nic.in/netnrega/rptCounter.aspx?Colname=Material(%25)&amp;Cfin_year=2020-2021&amp;Vc=2.06&amp;1pfin_year=2019-2020&amp;V1=44.39&amp;2pfin_year=2018-2019&amp;V2=15.52&amp;3pfin_year=2017-2018&amp;V3=31.42&amp;4pfin_year=2016-2017&amp;V4=22.14" TargetMode="External" /><Relationship Id="rId118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119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120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121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122" Type="http://schemas.openxmlformats.org/officeDocument/2006/relationships/hyperlink" Target="http://mnregaweb4.nic.in/netnrega/rptCounter.aspx?Colname=Average%20Cost%20Per%20Day%20Per%20Person(In%20Rs.)&amp;Cfin_year=2020-2021&amp;Vc=190&amp;1pfin_year=2019-2020&amp;V1=432.09&amp;2pfin_year=2018-2019&amp;V2=205.63&amp;3pfin_year=2017-2018&amp;V3=203.66&amp;4pfin_year=2016-2017&amp;V4=198.28" TargetMode="External" /><Relationship Id="rId123" Type="http://schemas.openxmlformats.org/officeDocument/2006/relationships/hyperlink" Target="http://mnregaweb4.nic.in/netnrega/rptCounter.aspx?Colname=Average%20Cost%20Per%20Day%20Per%20Person(In%20Rs.)&amp;Cfin_year=2020-2021&amp;Vc=190&amp;1pfin_year=2019-2020&amp;V1=432.09&amp;2pfin_year=2018-2019&amp;V2=205.63&amp;3pfin_year=2017-2018&amp;V3=203.66&amp;4pfin_year=2016-2017&amp;V4=198.28" TargetMode="External" /><Relationship Id="rId124" Type="http://schemas.openxmlformats.org/officeDocument/2006/relationships/hyperlink" Target="http://mnregaweb4.nic.in/netnrega/rptCounter.aspx?Colname=%25%20of%20Total%20Expenditure%20through%20EFMS&amp;Cfin_year=2020-2021&amp;Vc=100&amp;1pfin_year=2019-2020&amp;V1=99.68&amp;2pfin_year=2018-2019&amp;V2=99.75&amp;3pfin_year=2017-2018&amp;V3=99.88&amp;4pfin_year=2016-2017&amp;V4=99.83" TargetMode="External" /><Relationship Id="rId125" Type="http://schemas.openxmlformats.org/officeDocument/2006/relationships/hyperlink" Target="http://mnregaweb4.nic.in/netnrega/rptCounter.aspx?Colname=%25%20of%20Total%20Expenditure%20through%20EFMS&amp;Cfin_year=2020-2021&amp;Vc=100&amp;1pfin_year=2019-2020&amp;V1=99.68&amp;2pfin_year=2018-2019&amp;V2=99.75&amp;3pfin_year=2017-2018&amp;V3=99.88&amp;4pfin_year=2016-2017&amp;V4=99.83" TargetMode="External" /><Relationship Id="rId126" Type="http://schemas.openxmlformats.org/officeDocument/2006/relationships/hyperlink" Target="http://mnregaweb4.nic.in/netnrega/rptCounter.aspx?Colname=%25%20payments%20gererated%20within%2015%20days&amp;Cfin_year=2020-2021&amp;Vc=100&amp;1pfin_year=2019-2020&amp;V1=97.61&amp;2pfin_year=2018-2019&amp;V2=89.65&amp;3pfin_year=2017-2018&amp;V3=99.46&amp;4pfin_year=2016-2017&amp;V4=73.43" TargetMode="External" /><Relationship Id="rId127" Type="http://schemas.openxmlformats.org/officeDocument/2006/relationships/hyperlink" Target="http://mnregaweb4.nic.in/netnrega/rptCounter.aspx?Colname=%25%20payments%20gererated%20within%2015%20days&amp;Cfin_year=2020-2021&amp;Vc=100&amp;1pfin_year=2019-2020&amp;V1=97.61&amp;2pfin_year=2018-2019&amp;V2=89.65&amp;3pfin_year=2017-2018&amp;V3=99.46&amp;4pfin_year=2016-2017&amp;V4=73.43" TargetMode="External" /><Relationship Id="rId128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129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130" Type="http://schemas.openxmlformats.org/officeDocument/2006/relationships/hyperlink" Target="http://mnregaweb4.nic.in/netnrega/rptCounter.aspx?Colname=SC%20persondays%20%25%20as%20of%20total%20persondays&amp;Cfin_year=2020-2021&amp;Vc=0&amp;1pfin_year=2019-2020&amp;V1=0&amp;2pfin_year=2018-2019&amp;V2=0&amp;3pfin_year=2017-2018&amp;V3=0&amp;4pfin_year=2016-2017&amp;V4=0" TargetMode="External" /><Relationship Id="rId131" Type="http://schemas.openxmlformats.org/officeDocument/2006/relationships/hyperlink" Target="http://mnregaweb4.nic.in/netnrega/rptCounter.aspx?Colname=SC%20persondays%20%25%20as%20of%20total%20persondays&amp;Cfin_year=2020-2021&amp;Vc=0&amp;1pfin_year=2019-2020&amp;V1=0&amp;2pfin_year=2018-2019&amp;V2=0&amp;3pfin_year=2017-2018&amp;V3=0&amp;4pfin_year=2016-2017&amp;V4=0" TargetMode="External" /><Relationship Id="rId132" Type="http://schemas.openxmlformats.org/officeDocument/2006/relationships/hyperlink" Target="http://mnregaweb4.nic.in/netnrega/rptCounter.aspx?Colname=ST%20persondays%20%25%20as%20of%20total%20persondays&amp;Cfin_year=2020-2021&amp;Vc=62.29&amp;1pfin_year=2019-2020&amp;V1=63.43&amp;2pfin_year=2018-2019&amp;V2=59.25&amp;3pfin_year=2017-2018&amp;V3=53.53&amp;4pfin_year=2016-2017&amp;V4=66.15" TargetMode="External" /><Relationship Id="rId133" Type="http://schemas.openxmlformats.org/officeDocument/2006/relationships/hyperlink" Target="http://mnregaweb4.nic.in/netnrega/rptCounter.aspx?Colname=ST%20persondays%20%25%20as%20of%20total%20persondays&amp;Cfin_year=2020-2021&amp;Vc=62.29&amp;1pfin_year=2019-2020&amp;V1=63.43&amp;2pfin_year=2018-2019&amp;V2=59.25&amp;3pfin_year=2017-2018&amp;V3=53.53&amp;4pfin_year=2016-2017&amp;V4=66.15" TargetMode="External" /><Relationship Id="rId134" Type="http://schemas.openxmlformats.org/officeDocument/2006/relationships/hyperlink" Target="http://mnregaweb4.nic.in/netnrega/rptCounter.aspx?Colname=Women%20Persondays%20out%20of%20Total%20(%25)%20&amp;Cfin_year=2020-2021&amp;Vc=47.16&amp;1pfin_year=2019-2020&amp;V1=47.04&amp;2pfin_year=2018-2019&amp;V2=49.18&amp;3pfin_year=2017-2018&amp;V3=50.32&amp;4pfin_year=2016-2017&amp;V4=47.36" TargetMode="External" /><Relationship Id="rId135" Type="http://schemas.openxmlformats.org/officeDocument/2006/relationships/hyperlink" Target="http://mnregaweb4.nic.in/netnrega/rptCounter.aspx?Colname=Women%20Persondays%20out%20of%20Total%20(%25)%20&amp;Cfin_year=2020-2021&amp;Vc=47.16&amp;1pfin_year=2019-2020&amp;V1=47.04&amp;2pfin_year=2018-2019&amp;V2=49.18&amp;3pfin_year=2017-2018&amp;V3=50.32&amp;4pfin_year=2016-2017&amp;V4=47.36" TargetMode="External" /><Relationship Id="rId136" Type="http://schemas.openxmlformats.org/officeDocument/2006/relationships/hyperlink" Target="http://mnregaweb4.nic.in/netnrega/rptCounter.aspx?Colname=Average%20days%20of%20employment%20provided%20per%20Household%20&amp;Cfin_year=2020-2021&amp;Vc=66.15&amp;1pfin_year=2019-2020&amp;V1=66.86&amp;2pfin_year=2018-2019&amp;V2=62.63&amp;3pfin_year=2017-2018&amp;V3=43.05&amp;4pfin_year=2016-2017&amp;V4=47.19" TargetMode="External" /><Relationship Id="rId137" Type="http://schemas.openxmlformats.org/officeDocument/2006/relationships/hyperlink" Target="http://mnregaweb4.nic.in/netnrega/rptCounter.aspx?Colname=Average%20days%20of%20employment%20provided%20per%20Household%20&amp;Cfin_year=2020-2021&amp;Vc=66.15&amp;1pfin_year=2019-2020&amp;V1=66.86&amp;2pfin_year=2018-2019&amp;V2=62.63&amp;3pfin_year=2017-2018&amp;V3=43.05&amp;4pfin_year=2016-2017&amp;V4=47.19" TargetMode="External" /><Relationship Id="rId138" Type="http://schemas.openxmlformats.org/officeDocument/2006/relationships/hyperlink" Target="http://mnregaweb4.nic.in/netnrega/rptCounter.aspx?Colname=Average%20Wage%20rate%20per%20day%20per%20person(Rs.)&amp;Cfin_year=2020-2021&amp;Vc=189.98&amp;1pfin_year=2019-2020&amp;V1=176&amp;2pfin_year=2018-2019&amp;V2=174&amp;3pfin_year=2017-2018&amp;V3=172&amp;4pfin_year=2016-2017&amp;V4=167" TargetMode="External" /><Relationship Id="rId139" Type="http://schemas.openxmlformats.org/officeDocument/2006/relationships/hyperlink" Target="http://mnregaweb4.nic.in/netnrega/rptCounter.aspx?Colname=Average%20Wage%20rate%20per%20day%20per%20person(Rs.)&amp;Cfin_year=2020-2021&amp;Vc=189.98&amp;1pfin_year=2019-2020&amp;V1=176&amp;2pfin_year=2018-2019&amp;V2=174&amp;3pfin_year=2017-2018&amp;V3=172&amp;4pfin_year=2016-2017&amp;V4=167" TargetMode="External" /><Relationship Id="rId140" Type="http://schemas.openxmlformats.org/officeDocument/2006/relationships/hyperlink" Target="http://mnregaweb4.nic.in/netnrega/rptCounter.aspx?Colname=Total%20No%20of%20HHs%20completed%20100%20Days%20of%20Wage%20Employment&amp;Cfin_year=2020-2021&amp;Vc=75&amp;1pfin_year=2019-2020&amp;V1=52&amp;2pfin_year=2018-2019&amp;V2=51&amp;3pfin_year=2017-2018&amp;V3=13&amp;4pfin_year=2016-2017&amp;V4=21" TargetMode="External" /><Relationship Id="rId141" Type="http://schemas.openxmlformats.org/officeDocument/2006/relationships/hyperlink" Target="http://mnregaweb4.nic.in/netnrega/rptCounter.aspx?Colname=Total%20No%20of%20HHs%20completed%20100%20Days%20of%20Wage%20Employment&amp;Cfin_year=2020-2021&amp;Vc=75&amp;1pfin_year=2019-2020&amp;V1=52&amp;2pfin_year=2018-2019&amp;V2=51&amp;3pfin_year=2017-2018&amp;V3=13&amp;4pfin_year=2016-2017&amp;V4=21" TargetMode="External" /><Relationship Id="rId142" Type="http://schemas.openxmlformats.org/officeDocument/2006/relationships/hyperlink" Target="http://mnregaweb4.nic.in/netnrega/rptCounter.aspx?Colname=Differently%20abled%20persons%20worked&amp;Cfin_year=2020-2021&amp;Vc=3&amp;1pfin_year=2019-2020&amp;V1=3&amp;2pfin_year=2018-2019&amp;V2=4&amp;3pfin_year=2017-2018&amp;V3=3&amp;4pfin_year=2016-2017&amp;V4=4" TargetMode="External" /><Relationship Id="rId143" Type="http://schemas.openxmlformats.org/officeDocument/2006/relationships/hyperlink" Target="http://mnregaweb4.nic.in/netnrega/rptCounter.aspx?Colname=Differently%20abled%20persons%20worked&amp;Cfin_year=2020-2021&amp;Vc=3&amp;1pfin_year=2019-2020&amp;V1=3&amp;2pfin_year=2018-2019&amp;V2=4&amp;3pfin_year=2017-2018&amp;V3=3&amp;4pfin_year=2016-2017&amp;V4=4" TargetMode="External" /><Relationship Id="rId144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45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46" Type="http://schemas.openxmlformats.org/officeDocument/2006/relationships/hyperlink" Target="http://mnregaweb4.nic.in/netnrega/rptCounter.aspx?Colname=Number%20of%20Completed%20Works&amp;Cfin_year=2020-2021&amp;Vc=15&amp;1pfin_year=2019-2020&amp;V1=28&amp;2pfin_year=2018-2019&amp;V2=32&amp;3pfin_year=2017-2018&amp;V3=72&amp;4pfin_year=2016-2017&amp;V4=11" TargetMode="External" /><Relationship Id="rId147" Type="http://schemas.openxmlformats.org/officeDocument/2006/relationships/hyperlink" Target="http://mnregaweb4.nic.in/netnrega/rptCounter.aspx?Colname=Number%20of%20Completed%20Works&amp;Cfin_year=2020-2021&amp;Vc=15&amp;1pfin_year=2019-2020&amp;V1=28&amp;2pfin_year=2018-2019&amp;V2=32&amp;3pfin_year=2017-2018&amp;V3=72&amp;4pfin_year=2016-2017&amp;V4=11" TargetMode="External" /><Relationship Id="rId148" Type="http://schemas.openxmlformats.org/officeDocument/2006/relationships/hyperlink" Target="http://mnregaweb4.nic.in/netnrega/rptCounter.aspx?Colname=%25%20of%20NRM%20Expenditure(Public%20+%20Individual)&amp;Cfin_year=2020-2021&amp;Vc=83.34&amp;1pfin_year=2019-2020&amp;V1=85.43&amp;2pfin_year=2018-2019&amp;V2=52.43&amp;3pfin_year=2017-2018&amp;V3=46.52&amp;4pfin_year=2016-2017&amp;V4=36.95" TargetMode="External" /><Relationship Id="rId149" Type="http://schemas.openxmlformats.org/officeDocument/2006/relationships/hyperlink" Target="http://mnregaweb4.nic.in/netnrega/rptCounter.aspx?Colname=%25%20of%20NRM%20Expenditure(Public%20+%20Individual)&amp;Cfin_year=2020-2021&amp;Vc=83.34&amp;1pfin_year=2019-2020&amp;V1=85.43&amp;2pfin_year=2018-2019&amp;V2=52.43&amp;3pfin_year=2017-2018&amp;V3=46.52&amp;4pfin_year=2016-2017&amp;V4=36.95" TargetMode="External" /><Relationship Id="rId150" Type="http://schemas.openxmlformats.org/officeDocument/2006/relationships/hyperlink" Target="http://mnregaweb4.nic.in/netnrega/rptCounter.aspx?Colname=%25%20of%20Category%20B%20Works&amp;Cfin_year=2020-2021&amp;Vc=72.73&amp;1pfin_year=2019-2020&amp;V1=71.7&amp;2pfin_year=2018-2019&amp;V2=49.09&amp;3pfin_year=2017-2018&amp;V3=17.59&amp;4pfin_year=2016-2017&amp;V4=4.95" TargetMode="External" /><Relationship Id="rId151" Type="http://schemas.openxmlformats.org/officeDocument/2006/relationships/hyperlink" Target="http://mnregaweb4.nic.in/netnrega/rptCounter.aspx?Colname=%25%20of%20Category%20B%20Works&amp;Cfin_year=2020-2021&amp;Vc=72.73&amp;1pfin_year=2019-2020&amp;V1=71.7&amp;2pfin_year=2018-2019&amp;V2=49.09&amp;3pfin_year=2017-2018&amp;V3=17.59&amp;4pfin_year=2016-2017&amp;V4=4.95" TargetMode="External" /><Relationship Id="rId152" Type="http://schemas.openxmlformats.org/officeDocument/2006/relationships/hyperlink" Target="http://mnregaweb4.nic.in/netnrega/rptCounter.aspx?Colname=Total%20Exp(Rs.%20in%20Lakhs.)&amp;Cfin_year=2020-2021&amp;Vc=31.22&amp;1pfin_year=2019-2020&amp;V1=26.78&amp;2pfin_year=2018-2019&amp;V2=22.01&amp;3pfin_year=2017-2018&amp;V3=26.11&amp;4pfin_year=2016-2017&amp;V4=46.57" TargetMode="External" /><Relationship Id="rId153" Type="http://schemas.openxmlformats.org/officeDocument/2006/relationships/hyperlink" Target="http://mnregaweb4.nic.in/netnrega/rptCounter.aspx?Colname=Total%20Exp(Rs.%20in%20Lakhs.)&amp;Cfin_year=2020-2021&amp;Vc=31.22&amp;1pfin_year=2019-2020&amp;V1=26.78&amp;2pfin_year=2018-2019&amp;V2=22.01&amp;3pfin_year=2017-2018&amp;V3=26.11&amp;4pfin_year=2016-2017&amp;V4=46.57" TargetMode="External" /><Relationship Id="rId154" Type="http://schemas.openxmlformats.org/officeDocument/2006/relationships/hyperlink" Target="http://mnregaweb4.nic.in/netnrega/rptCounter.aspx?Colname=Wages(Rs.%20In%20Lakhs)&amp;Cfin_year=2020-2021&amp;Vc=31.22&amp;1pfin_year=2019-2020&amp;V1=23.03&amp;2pfin_year=2018-2019&amp;V2=21.34&amp;3pfin_year=2017-2018&amp;V3=9.91&amp;4pfin_year=2016-2017&amp;V4=37.79" TargetMode="External" /><Relationship Id="rId155" Type="http://schemas.openxmlformats.org/officeDocument/2006/relationships/hyperlink" Target="http://mnregaweb4.nic.in/netnrega/rptCounter.aspx?Colname=Wages(Rs.%20In%20Lakhs)&amp;Cfin_year=2020-2021&amp;Vc=31.22&amp;1pfin_year=2019-2020&amp;V1=23.03&amp;2pfin_year=2018-2019&amp;V2=21.34&amp;3pfin_year=2017-2018&amp;V3=9.91&amp;4pfin_year=2016-2017&amp;V4=37.79" TargetMode="External" /><Relationship Id="rId156" Type="http://schemas.openxmlformats.org/officeDocument/2006/relationships/hyperlink" Target="http://mnregaweb4.nic.in/netnrega/rptCounter.aspx?Colname=Material%20and%20skilled%20Wages(Rs.%20In%20Lakhs)&amp;Cfin_year=2020-2021&amp;Vc=0&amp;1pfin_year=2019-2020&amp;V1=3.75&amp;2pfin_year=2018-2019&amp;V2=0.67&amp;3pfin_year=2017-2018&amp;V3=16.2&amp;4pfin_year=2016-2017&amp;V4=8.78" TargetMode="External" /><Relationship Id="rId157" Type="http://schemas.openxmlformats.org/officeDocument/2006/relationships/hyperlink" Target="http://mnregaweb4.nic.in/netnrega/rptCounter.aspx?Colname=Material%20and%20skilled%20Wages(Rs.%20In%20Lakhs)&amp;Cfin_year=2020-2021&amp;Vc=0&amp;1pfin_year=2019-2020&amp;V1=3.75&amp;2pfin_year=2018-2019&amp;V2=0.67&amp;3pfin_year=2017-2018&amp;V3=16.2&amp;4pfin_year=2016-2017&amp;V4=8.78" TargetMode="External" /><Relationship Id="rId158" Type="http://schemas.openxmlformats.org/officeDocument/2006/relationships/hyperlink" Target="http://mnregaweb4.nic.in/netnrega/rptCounter.aspx?Colname=Material(%25)&amp;Cfin_year=2020-2021&amp;Vc=0&amp;1pfin_year=2019-2020&amp;V1=14.01&amp;2pfin_year=2018-2019&amp;V2=3.06&amp;3pfin_year=2017-2018&amp;V3=62.05&amp;4pfin_year=2016-2017&amp;V4=18.85" TargetMode="External" /><Relationship Id="rId159" Type="http://schemas.openxmlformats.org/officeDocument/2006/relationships/hyperlink" Target="http://mnregaweb4.nic.in/netnrega/rptCounter.aspx?Colname=Material(%25)&amp;Cfin_year=2020-2021&amp;Vc=0&amp;1pfin_year=2019-2020&amp;V1=14.01&amp;2pfin_year=2018-2019&amp;V2=3.06&amp;3pfin_year=2017-2018&amp;V3=62.05&amp;4pfin_year=2016-2017&amp;V4=18.85" TargetMode="External" /><Relationship Id="rId160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161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162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163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164" Type="http://schemas.openxmlformats.org/officeDocument/2006/relationships/hyperlink" Target="http://mnregaweb4.nic.in/netnrega/rptCounter.aspx?Colname=Average%20Cost%20Per%20Day%20Per%20Person(In%20Rs.)&amp;Cfin_year=2020-2021&amp;Vc=209.65&amp;1pfin_year=2019-2020&amp;V1=194.93&amp;2pfin_year=2018-2019&amp;V2=177.51&amp;3pfin_year=2017-2018&amp;V3=282.91&amp;4pfin_year=2016-2017&amp;V4=253.41" TargetMode="External" /><Relationship Id="rId165" Type="http://schemas.openxmlformats.org/officeDocument/2006/relationships/hyperlink" Target="http://mnregaweb4.nic.in/netnrega/rptCounter.aspx?Colname=Average%20Cost%20Per%20Day%20Per%20Person(In%20Rs.)&amp;Cfin_year=2020-2021&amp;Vc=209.65&amp;1pfin_year=2019-2020&amp;V1=194.93&amp;2pfin_year=2018-2019&amp;V2=177.51&amp;3pfin_year=2017-2018&amp;V3=282.91&amp;4pfin_year=2016-2017&amp;V4=253.41" TargetMode="External" /><Relationship Id="rId166" Type="http://schemas.openxmlformats.org/officeDocument/2006/relationships/hyperlink" Target="http://mnregaweb4.nic.in/netnrega/rptCounter.aspx?Colname=%25%20of%20Total%20Expenditure%20through%20EFMS&amp;Cfin_year=2020-2021&amp;Vc=100&amp;1pfin_year=2019-2020&amp;V1=98.13&amp;2pfin_year=2018-2019&amp;V2=99.91&amp;3pfin_year=2017-2018&amp;V3=99.96&amp;4pfin_year=2016-2017&amp;V4=99.9" TargetMode="External" /><Relationship Id="rId167" Type="http://schemas.openxmlformats.org/officeDocument/2006/relationships/hyperlink" Target="http://mnregaweb4.nic.in/netnrega/rptCounter.aspx?Colname=%25%20of%20Total%20Expenditure%20through%20EFMS&amp;Cfin_year=2020-2021&amp;Vc=100&amp;1pfin_year=2019-2020&amp;V1=98.13&amp;2pfin_year=2018-2019&amp;V2=99.91&amp;3pfin_year=2017-2018&amp;V3=99.96&amp;4pfin_year=2016-2017&amp;V4=99.9" TargetMode="External" /><Relationship Id="rId168" Type="http://schemas.openxmlformats.org/officeDocument/2006/relationships/hyperlink" Target="http://mnregaweb4.nic.in/netnrega/rptCounter.aspx?Colname=%25%20payments%20gererated%20within%2015%20days&amp;Cfin_year=2020-2021&amp;Vc=99.92&amp;1pfin_year=2019-2020&amp;V1=96.41&amp;2pfin_year=2018-2019&amp;V2=91.15&amp;3pfin_year=2017-2018&amp;V3=93.32&amp;4pfin_year=2016-2017&amp;V4=0" TargetMode="External" /><Relationship Id="rId169" Type="http://schemas.openxmlformats.org/officeDocument/2006/relationships/hyperlink" Target="http://mnregaweb4.nic.in/netnrega/rptCounter.aspx?Colname=%25%20payments%20gererated%20within%2015%20days&amp;Cfin_year=2020-2021&amp;Vc=99.92&amp;1pfin_year=2019-2020&amp;V1=96.41&amp;2pfin_year=2018-2019&amp;V2=91.15&amp;3pfin_year=2017-2018&amp;V3=93.32&amp;4pfin_year=2016-2017&amp;V4=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90" name="Picture 89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91" name="Picture 90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92" name="Picture 91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93" name="Picture 92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94" name="Picture 93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95" name="Picture 94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96" name="Picture 95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97" name="Picture 96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98" name="Picture 97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99" name="Picture 98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0" name="Picture 99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101" name="Picture 100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2" name="Picture 101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3" name="Picture 102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4" name="Picture 103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5" name="Picture 104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6" name="Picture 105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7" name="Picture 106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8" name="Picture 107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9" name="Picture 108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110" name="Picture 109">
          <a:hlinkClick r:id="rId4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128" name="Picture 127">
          <a:hlinkClick r:id="rId4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29" name="Picture 128">
          <a:hlinkClick r:id="rId4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30" name="Picture 129">
          <a:hlinkClick r:id="rId4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31" name="Picture 130">
          <a:hlinkClick r:id="rId5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32" name="Picture 131">
          <a:hlinkClick r:id="rId5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33" name="Picture 132">
          <a:hlinkClick r:id="rId5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134" name="Picture 133">
          <a:hlinkClick r:id="rId5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135" name="Picture 134">
          <a:hlinkClick r:id="rId5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136" name="Picture 135">
          <a:hlinkClick r:id="rId6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37" name="Picture 136">
          <a:hlinkClick r:id="rId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8" name="Picture 137">
          <a:hlinkClick r:id="rId6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139" name="Picture 138">
          <a:hlinkClick r:id="rId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40" name="Picture 139">
          <a:hlinkClick r:id="rId6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41" name="Picture 140">
          <a:hlinkClick r:id="rId7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42" name="Picture 141">
          <a:hlinkClick r:id="rId7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43" name="Picture 142">
          <a:hlinkClick r:id="rId7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44" name="Picture 143">
          <a:hlinkClick r:id="rId7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45" name="Picture 144">
          <a:hlinkClick r:id="rId7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46" name="Picture 145">
          <a:hlinkClick r:id="rId8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47" name="Picture 146">
          <a:hlinkClick r:id="rId8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148" name="Picture 147">
          <a:hlinkClick r:id="rId8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44" name="Picture 43">
          <a:hlinkClick r:id="rId8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5" name="Picture 44">
          <a:hlinkClick r:id="rId8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46" name="Picture 45">
          <a:hlinkClick r:id="rId9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47" name="Picture 46">
          <a:hlinkClick r:id="rId9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48" name="Picture 47">
          <a:hlinkClick r:id="rId9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49" name="Picture 48">
          <a:hlinkClick r:id="rId9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50" name="Picture 49">
          <a:hlinkClick r:id="rId9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51" name="Picture 50">
          <a:hlinkClick r:id="rId10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52" name="Picture 51">
          <a:hlinkClick r:id="rId10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53" name="Picture 52">
          <a:hlinkClick r:id="rId10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54" name="Picture 53">
          <a:hlinkClick r:id="rId10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55" name="Picture 54">
          <a:hlinkClick r:id="rId10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56" name="Picture 55">
          <a:hlinkClick r:id="rId1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57" name="Picture 56">
          <a:hlinkClick r:id="rId1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58" name="Picture 57">
          <a:hlinkClick r:id="rId1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59" name="Picture 58">
          <a:hlinkClick r:id="rId1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60" name="Picture 59">
          <a:hlinkClick r:id="rId1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61" name="Picture 60">
          <a:hlinkClick r:id="rId1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62" name="Picture 61">
          <a:hlinkClick r:id="rId1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63" name="Picture 62">
          <a:hlinkClick r:id="rId1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64" name="Picture 63">
          <a:hlinkClick r:id="rId1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65" name="Picture 64">
          <a:hlinkClick r:id="rId1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66" name="Picture 65">
          <a:hlinkClick r:id="rId1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67" name="Picture 66">
          <a:hlinkClick r:id="rId1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8" name="Picture 67">
          <a:hlinkClick r:id="rId1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69" name="Picture 68">
          <a:hlinkClick r:id="rId1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70" name="Picture 69">
          <a:hlinkClick r:id="rId1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71" name="Picture 70">
          <a:hlinkClick r:id="rId1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72" name="Picture 71">
          <a:hlinkClick r:id="rId14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73" name="Picture 72">
          <a:hlinkClick r:id="rId14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74" name="Picture 73">
          <a:hlinkClick r:id="rId14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75" name="Picture 74">
          <a:hlinkClick r:id="rId14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76" name="Picture 75">
          <a:hlinkClick r:id="rId15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77" name="Picture 76">
          <a:hlinkClick r:id="rId15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78" name="Picture 77">
          <a:hlinkClick r:id="rId15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79" name="Picture 78">
          <a:hlinkClick r:id="rId15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80" name="Picture 79">
          <a:hlinkClick r:id="rId15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81" name="Picture 80">
          <a:hlinkClick r:id="rId16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82" name="Picture 81">
          <a:hlinkClick r:id="rId1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83" name="Picture 82">
          <a:hlinkClick r:id="rId16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84" name="Picture 83">
          <a:hlinkClick r:id="rId1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85" name="Picture 84">
          <a:hlinkClick r:id="rId16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O195"/>
  <sheetViews>
    <sheetView tabSelected="1" zoomScale="90" zoomScaleNormal="90" workbookViewId="0" topLeftCell="A1">
      <selection activeCell="E16" sqref="E16:M17"/>
    </sheetView>
  </sheetViews>
  <sheetFormatPr defaultColWidth="9.140625" defaultRowHeight="15"/>
  <cols>
    <col min="1" max="1" width="9.140625" style="1" customWidth="1"/>
    <col min="2" max="2" width="4.28125" style="6" customWidth="1"/>
    <col min="3" max="3" width="16.421875" style="6" customWidth="1"/>
    <col min="4" max="4" width="46.00390625" style="6" customWidth="1"/>
    <col min="5" max="5" width="20.7109375" style="12" customWidth="1"/>
    <col min="6" max="6" width="14.8515625" style="6" customWidth="1"/>
    <col min="7" max="7" width="14.28125" style="6" customWidth="1"/>
    <col min="8" max="8" width="11.140625" style="6" customWidth="1"/>
    <col min="9" max="9" width="12.00390625" style="6" customWidth="1"/>
    <col min="10" max="10" width="10.28125" style="6" customWidth="1"/>
    <col min="11" max="11" width="11.57421875" style="6" bestFit="1" customWidth="1"/>
    <col min="12" max="12" width="9.4218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384" width="9.140625" style="1" customWidth="1"/>
  </cols>
  <sheetData>
    <row r="1" spans="2:15" ht="18.75" thickBot="1">
      <c r="B1" s="138" t="s">
        <v>238</v>
      </c>
      <c r="C1" s="139"/>
      <c r="D1" s="139"/>
      <c r="E1" s="139"/>
      <c r="F1" s="139"/>
      <c r="G1" s="139"/>
      <c r="H1" s="139"/>
      <c r="I1" s="139"/>
      <c r="J1" s="139"/>
      <c r="K1" s="139"/>
      <c r="L1" s="64"/>
      <c r="M1" s="64"/>
      <c r="N1" s="64"/>
      <c r="O1" s="65"/>
    </row>
    <row r="2" spans="2:15" ht="15" customHeight="1">
      <c r="B2" s="143"/>
      <c r="C2" s="140"/>
      <c r="D2" s="2"/>
      <c r="E2" s="10"/>
      <c r="F2" s="2"/>
      <c r="G2" s="2"/>
      <c r="H2" s="2"/>
      <c r="I2" s="2"/>
      <c r="J2" s="2"/>
      <c r="K2" s="2"/>
      <c r="L2" s="2"/>
      <c r="M2" s="2"/>
      <c r="N2" s="2"/>
      <c r="O2" s="45"/>
    </row>
    <row r="3" spans="2:15" ht="15.75" customHeight="1" thickBot="1">
      <c r="B3" s="144"/>
      <c r="C3" s="142"/>
      <c r="D3" s="47"/>
      <c r="E3" s="142"/>
      <c r="F3" s="142"/>
      <c r="G3" s="142"/>
      <c r="H3" s="142"/>
      <c r="I3" s="142"/>
      <c r="J3" s="142"/>
      <c r="K3" s="47"/>
      <c r="L3" s="47"/>
      <c r="M3" s="47"/>
      <c r="N3" s="47"/>
      <c r="O3" s="49"/>
    </row>
    <row r="4" spans="2:15" ht="15">
      <c r="B4" s="58" t="s">
        <v>0</v>
      </c>
      <c r="C4" s="38"/>
      <c r="D4" s="38" t="s">
        <v>1</v>
      </c>
      <c r="E4" s="9"/>
      <c r="F4" s="35"/>
      <c r="G4" s="35"/>
      <c r="H4" s="35"/>
      <c r="I4" s="35"/>
      <c r="J4" s="35"/>
      <c r="K4" s="2"/>
      <c r="L4" s="2"/>
      <c r="M4" s="2"/>
      <c r="N4" s="2"/>
      <c r="O4" s="45"/>
    </row>
    <row r="5" spans="2:15" ht="28.5" customHeight="1">
      <c r="B5" s="62"/>
      <c r="C5" s="35"/>
      <c r="D5" s="35" t="s">
        <v>94</v>
      </c>
      <c r="E5" s="158" t="s">
        <v>236</v>
      </c>
      <c r="F5" s="158"/>
      <c r="G5" s="158"/>
      <c r="H5" s="158"/>
      <c r="I5" s="81"/>
      <c r="J5" s="81"/>
      <c r="K5" s="145"/>
      <c r="L5" s="145"/>
      <c r="M5" s="2"/>
      <c r="N5" s="2"/>
      <c r="O5" s="45"/>
    </row>
    <row r="6" spans="2:15" ht="20.1" customHeight="1">
      <c r="B6" s="62"/>
      <c r="C6" s="35"/>
      <c r="D6" s="35" t="s">
        <v>2</v>
      </c>
      <c r="E6" s="105" t="s">
        <v>125</v>
      </c>
      <c r="F6" s="105"/>
      <c r="G6" s="105"/>
      <c r="H6" s="105"/>
      <c r="I6" s="72"/>
      <c r="J6" s="72"/>
      <c r="K6" s="145"/>
      <c r="L6" s="145"/>
      <c r="M6" s="2"/>
      <c r="N6" s="2"/>
      <c r="O6" s="45"/>
    </row>
    <row r="7" spans="2:15" ht="20.1" customHeight="1">
      <c r="B7" s="62"/>
      <c r="C7" s="35"/>
      <c r="D7" s="35" t="s">
        <v>3</v>
      </c>
      <c r="E7" s="105" t="s">
        <v>137</v>
      </c>
      <c r="F7" s="105"/>
      <c r="G7" s="105"/>
      <c r="H7" s="105"/>
      <c r="I7" s="72"/>
      <c r="J7" s="72"/>
      <c r="K7" s="145"/>
      <c r="L7" s="145"/>
      <c r="M7" s="2"/>
      <c r="N7" s="140"/>
      <c r="O7" s="141"/>
    </row>
    <row r="8" spans="2:15" ht="20.1" customHeight="1">
      <c r="B8" s="62"/>
      <c r="C8" s="35"/>
      <c r="D8" s="35" t="s">
        <v>4</v>
      </c>
      <c r="E8" s="105" t="s">
        <v>150</v>
      </c>
      <c r="F8" s="105"/>
      <c r="G8" s="105"/>
      <c r="H8" s="105"/>
      <c r="I8" s="72"/>
      <c r="J8" s="72"/>
      <c r="K8" s="145"/>
      <c r="L8" s="145"/>
      <c r="M8" s="2"/>
      <c r="N8" s="2"/>
      <c r="O8" s="45"/>
    </row>
    <row r="9" spans="2:15" ht="20.1" customHeight="1" thickBot="1">
      <c r="B9" s="63"/>
      <c r="C9" s="51"/>
      <c r="D9" s="51" t="s">
        <v>95</v>
      </c>
      <c r="E9" s="157" t="s">
        <v>237</v>
      </c>
      <c r="F9" s="157"/>
      <c r="G9" s="157"/>
      <c r="H9" s="157"/>
      <c r="I9" s="80"/>
      <c r="J9" s="80"/>
      <c r="K9" s="146"/>
      <c r="L9" s="146"/>
      <c r="M9" s="47"/>
      <c r="N9" s="47"/>
      <c r="O9" s="49"/>
    </row>
    <row r="10" spans="2:15" ht="15" thickBot="1">
      <c r="B10" s="44"/>
      <c r="C10" s="2"/>
      <c r="D10" s="2"/>
      <c r="E10" s="10"/>
      <c r="F10" s="2"/>
      <c r="G10" s="2"/>
      <c r="H10" s="2"/>
      <c r="I10" s="2"/>
      <c r="J10" s="2"/>
      <c r="K10" s="134"/>
      <c r="L10" s="134"/>
      <c r="M10" s="2"/>
      <c r="N10" s="2"/>
      <c r="O10" s="45"/>
    </row>
    <row r="11" spans="2:15" ht="20.1" customHeight="1">
      <c r="B11" s="58" t="s">
        <v>5</v>
      </c>
      <c r="C11" s="59"/>
      <c r="D11" s="59" t="s">
        <v>6</v>
      </c>
      <c r="E11" s="60"/>
      <c r="F11" s="61"/>
      <c r="G11" s="61"/>
      <c r="H11" s="61"/>
      <c r="I11" s="61"/>
      <c r="J11" s="61"/>
      <c r="K11" s="42"/>
      <c r="L11" s="42"/>
      <c r="M11" s="42"/>
      <c r="N11" s="42"/>
      <c r="O11" s="43"/>
    </row>
    <row r="12" spans="2:15" ht="20.1" customHeight="1">
      <c r="B12" s="62"/>
      <c r="C12" s="35"/>
      <c r="D12" s="35" t="s">
        <v>7</v>
      </c>
      <c r="E12" s="73">
        <v>475.1</v>
      </c>
      <c r="F12" s="74"/>
      <c r="G12" s="74"/>
      <c r="H12" s="74"/>
      <c r="I12" s="74"/>
      <c r="J12" s="74"/>
      <c r="K12" s="2"/>
      <c r="L12" s="2"/>
      <c r="M12" s="2"/>
      <c r="N12" s="2"/>
      <c r="O12" s="45"/>
    </row>
    <row r="13" spans="2:15" ht="20.1" customHeight="1">
      <c r="B13" s="62"/>
      <c r="C13" s="35"/>
      <c r="D13" s="35" t="s">
        <v>8</v>
      </c>
      <c r="E13" s="73">
        <v>1053.5</v>
      </c>
      <c r="F13" s="74"/>
      <c r="G13" s="74"/>
      <c r="H13" s="74"/>
      <c r="I13" s="74"/>
      <c r="J13" s="74"/>
      <c r="K13" s="2"/>
      <c r="L13" s="2"/>
      <c r="M13" s="2"/>
      <c r="N13" s="2"/>
      <c r="O13" s="45"/>
    </row>
    <row r="14" spans="2:15" ht="20.1" customHeight="1">
      <c r="B14" s="62"/>
      <c r="C14" s="35"/>
      <c r="D14" s="35" t="s">
        <v>9</v>
      </c>
      <c r="E14" s="75" t="s">
        <v>120</v>
      </c>
      <c r="F14" s="74"/>
      <c r="G14" s="74"/>
      <c r="H14" s="74"/>
      <c r="I14" s="74"/>
      <c r="J14" s="74"/>
      <c r="K14" s="2"/>
      <c r="L14" s="2"/>
      <c r="M14" s="2"/>
      <c r="N14" s="2"/>
      <c r="O14" s="45"/>
    </row>
    <row r="15" spans="2:15" ht="20.1" customHeight="1">
      <c r="B15" s="62"/>
      <c r="C15" s="35"/>
      <c r="D15" s="35" t="s">
        <v>10</v>
      </c>
      <c r="E15" s="76" t="s">
        <v>142</v>
      </c>
      <c r="F15" s="74"/>
      <c r="G15" s="74"/>
      <c r="H15" s="74"/>
      <c r="I15" s="74"/>
      <c r="J15" s="74"/>
      <c r="K15" s="2"/>
      <c r="L15" s="2"/>
      <c r="M15" s="2"/>
      <c r="N15" s="2"/>
      <c r="O15" s="45"/>
    </row>
    <row r="16" spans="2:15" ht="20.1" customHeight="1">
      <c r="B16" s="62"/>
      <c r="C16" s="35"/>
      <c r="D16" s="35" t="s">
        <v>40</v>
      </c>
      <c r="E16" s="147" t="s">
        <v>242</v>
      </c>
      <c r="F16" s="147"/>
      <c r="G16" s="147"/>
      <c r="H16" s="147"/>
      <c r="I16" s="147"/>
      <c r="J16" s="147"/>
      <c r="K16" s="147"/>
      <c r="L16" s="147"/>
      <c r="M16" s="147"/>
      <c r="N16" s="2"/>
      <c r="O16" s="45"/>
    </row>
    <row r="17" spans="2:15" ht="20.1" customHeight="1">
      <c r="B17" s="62"/>
      <c r="C17" s="35"/>
      <c r="D17" s="35"/>
      <c r="E17" s="147"/>
      <c r="F17" s="147"/>
      <c r="G17" s="147"/>
      <c r="H17" s="147"/>
      <c r="I17" s="147"/>
      <c r="J17" s="147"/>
      <c r="K17" s="147"/>
      <c r="L17" s="147"/>
      <c r="M17" s="147"/>
      <c r="N17" s="2"/>
      <c r="O17" s="45"/>
    </row>
    <row r="18" spans="2:15" ht="20.1" customHeight="1" thickBot="1">
      <c r="B18" s="63"/>
      <c r="C18" s="51"/>
      <c r="D18" s="51"/>
      <c r="E18" s="77"/>
      <c r="F18" s="13"/>
      <c r="G18" s="13"/>
      <c r="H18" s="13"/>
      <c r="I18" s="13"/>
      <c r="J18" s="13"/>
      <c r="K18" s="47"/>
      <c r="L18" s="47"/>
      <c r="M18" s="47"/>
      <c r="N18" s="47"/>
      <c r="O18" s="49"/>
    </row>
    <row r="19" spans="2:15" ht="20.1" customHeight="1" thickBot="1">
      <c r="B19" s="62"/>
      <c r="C19" s="35"/>
      <c r="D19" s="35"/>
      <c r="E19" s="9"/>
      <c r="F19" s="35"/>
      <c r="G19" s="35"/>
      <c r="H19" s="35"/>
      <c r="I19" s="35"/>
      <c r="J19" s="35"/>
      <c r="K19" s="134"/>
      <c r="L19" s="134"/>
      <c r="M19" s="2"/>
      <c r="N19" s="2"/>
      <c r="O19" s="45"/>
    </row>
    <row r="20" spans="2:15" ht="20.1" customHeight="1">
      <c r="B20" s="39" t="s">
        <v>13</v>
      </c>
      <c r="C20" s="40"/>
      <c r="D20" s="40" t="s">
        <v>101</v>
      </c>
      <c r="E20" s="57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2:15" ht="20.1" customHeight="1">
      <c r="B21" s="44"/>
      <c r="C21" s="2"/>
      <c r="D21" s="35" t="s">
        <v>11</v>
      </c>
      <c r="E21" s="16">
        <v>1010</v>
      </c>
      <c r="F21" s="2"/>
      <c r="G21" s="2"/>
      <c r="H21" s="2"/>
      <c r="I21" s="2"/>
      <c r="J21" s="2"/>
      <c r="K21" s="2"/>
      <c r="L21" s="2"/>
      <c r="M21" s="2"/>
      <c r="N21" s="2"/>
      <c r="O21" s="45"/>
    </row>
    <row r="22" spans="2:15" ht="20.1" customHeight="1">
      <c r="B22" s="44"/>
      <c r="C22" s="2"/>
      <c r="D22" s="35" t="s">
        <v>102</v>
      </c>
      <c r="E22" s="16">
        <v>202</v>
      </c>
      <c r="F22" s="2"/>
      <c r="G22" s="2"/>
      <c r="H22" s="2"/>
      <c r="I22" s="2"/>
      <c r="J22" s="2"/>
      <c r="K22" s="2"/>
      <c r="L22" s="2"/>
      <c r="M22" s="2"/>
      <c r="N22" s="2"/>
      <c r="O22" s="45"/>
    </row>
    <row r="23" spans="2:15" ht="20.1" customHeight="1">
      <c r="B23" s="44"/>
      <c r="C23" s="2"/>
      <c r="D23" s="35" t="s">
        <v>12</v>
      </c>
      <c r="E23" s="16">
        <v>780</v>
      </c>
      <c r="F23" s="2"/>
      <c r="G23" s="2"/>
      <c r="H23" s="2"/>
      <c r="I23" s="2"/>
      <c r="J23" s="2"/>
      <c r="K23" s="2"/>
      <c r="L23" s="2"/>
      <c r="M23" s="2"/>
      <c r="N23" s="2"/>
      <c r="O23" s="45"/>
    </row>
    <row r="24" spans="2:15" ht="20.1" customHeight="1" thickBot="1">
      <c r="B24" s="46"/>
      <c r="C24" s="47"/>
      <c r="D24" s="51" t="s">
        <v>35</v>
      </c>
      <c r="E24" s="82">
        <v>0</v>
      </c>
      <c r="F24" s="47"/>
      <c r="G24" s="47"/>
      <c r="H24" s="47"/>
      <c r="I24" s="47"/>
      <c r="J24" s="47"/>
      <c r="K24" s="47"/>
      <c r="L24" s="47"/>
      <c r="M24" s="47"/>
      <c r="N24" s="47"/>
      <c r="O24" s="49"/>
    </row>
    <row r="25" spans="2:15" ht="24.95" customHeight="1">
      <c r="B25" s="56" t="s">
        <v>14</v>
      </c>
      <c r="C25" s="54"/>
      <c r="D25" s="55" t="s">
        <v>103</v>
      </c>
      <c r="E25" s="17"/>
      <c r="F25" s="2"/>
      <c r="G25" s="2"/>
      <c r="H25" s="2"/>
      <c r="I25" s="2"/>
      <c r="J25" s="2"/>
      <c r="K25" s="2"/>
      <c r="L25" s="2"/>
      <c r="M25" s="2"/>
      <c r="N25" s="2"/>
      <c r="O25" s="45"/>
    </row>
    <row r="26" spans="2:15" ht="35.1" customHeight="1">
      <c r="B26" s="44"/>
      <c r="C26" s="2"/>
      <c r="D26" s="35" t="s">
        <v>96</v>
      </c>
      <c r="E26" s="74">
        <v>282</v>
      </c>
      <c r="F26" s="2"/>
      <c r="G26" s="2"/>
      <c r="H26" s="2"/>
      <c r="I26" s="2"/>
      <c r="J26" s="2"/>
      <c r="K26" s="2"/>
      <c r="L26" s="2"/>
      <c r="M26" s="2"/>
      <c r="N26" s="2"/>
      <c r="O26" s="45"/>
    </row>
    <row r="27" spans="2:15" ht="35.1" customHeight="1">
      <c r="B27" s="44"/>
      <c r="C27" s="2"/>
      <c r="D27" s="35" t="s">
        <v>97</v>
      </c>
      <c r="E27" s="74">
        <v>12273</v>
      </c>
      <c r="F27" s="2"/>
      <c r="G27" s="2"/>
      <c r="H27" s="2"/>
      <c r="I27" s="2"/>
      <c r="J27" s="2"/>
      <c r="K27" s="2"/>
      <c r="L27" s="2"/>
      <c r="M27" s="2"/>
      <c r="N27" s="2"/>
      <c r="O27" s="45"/>
    </row>
    <row r="28" spans="2:15" ht="60" customHeight="1">
      <c r="B28" s="44"/>
      <c r="C28" s="2"/>
      <c r="D28" s="35" t="s">
        <v>91</v>
      </c>
      <c r="E28" s="74">
        <v>38</v>
      </c>
      <c r="F28" s="2"/>
      <c r="G28" s="2"/>
      <c r="H28" s="2"/>
      <c r="I28" s="2"/>
      <c r="J28" s="2"/>
      <c r="K28" s="2"/>
      <c r="L28" s="2"/>
      <c r="M28" s="2"/>
      <c r="N28" s="2"/>
      <c r="O28" s="45"/>
    </row>
    <row r="29" spans="2:15" ht="60" customHeight="1">
      <c r="B29" s="44"/>
      <c r="C29" s="2"/>
      <c r="D29" s="35" t="s">
        <v>93</v>
      </c>
      <c r="E29" s="74">
        <v>24.96</v>
      </c>
      <c r="F29" s="2"/>
      <c r="G29" s="2"/>
      <c r="H29" s="2"/>
      <c r="I29" s="2"/>
      <c r="J29" s="2"/>
      <c r="K29" s="2"/>
      <c r="L29" s="2"/>
      <c r="M29" s="2"/>
      <c r="N29" s="2"/>
      <c r="O29" s="45"/>
    </row>
    <row r="30" spans="2:15" ht="60" customHeight="1" thickBot="1">
      <c r="B30" s="46"/>
      <c r="C30" s="47"/>
      <c r="D30" s="51" t="s">
        <v>92</v>
      </c>
      <c r="E30" s="85">
        <v>61.46</v>
      </c>
      <c r="F30" s="47"/>
      <c r="G30" s="47"/>
      <c r="H30" s="47"/>
      <c r="I30" s="47"/>
      <c r="J30" s="47"/>
      <c r="K30" s="47"/>
      <c r="L30" s="47"/>
      <c r="M30" s="47"/>
      <c r="N30" s="47"/>
      <c r="O30" s="49"/>
    </row>
    <row r="31" spans="2:15" ht="15" thickBot="1">
      <c r="B31" s="44"/>
      <c r="C31" s="2"/>
      <c r="D31" s="2"/>
      <c r="E31" s="17"/>
      <c r="F31" s="2"/>
      <c r="G31" s="2"/>
      <c r="H31" s="2"/>
      <c r="I31" s="2"/>
      <c r="J31" s="2"/>
      <c r="K31" s="134"/>
      <c r="L31" s="134"/>
      <c r="M31" s="2"/>
      <c r="N31" s="2"/>
      <c r="O31" s="45"/>
    </row>
    <row r="32" spans="2:15" ht="20.1" customHeight="1">
      <c r="B32" s="39" t="s">
        <v>23</v>
      </c>
      <c r="C32" s="40"/>
      <c r="D32" s="40" t="s">
        <v>15</v>
      </c>
      <c r="E32" s="50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2:15" ht="20.1" customHeight="1">
      <c r="B33" s="44"/>
      <c r="C33" s="2"/>
      <c r="D33" s="35" t="s">
        <v>16</v>
      </c>
      <c r="E33" s="78">
        <v>110.3</v>
      </c>
      <c r="F33" s="2"/>
      <c r="G33" s="2"/>
      <c r="H33" s="2"/>
      <c r="I33" s="2"/>
      <c r="J33" s="2"/>
      <c r="K33" s="2"/>
      <c r="L33" s="2"/>
      <c r="M33" s="2"/>
      <c r="N33" s="2"/>
      <c r="O33" s="45"/>
    </row>
    <row r="34" spans="2:15" ht="20.1" customHeight="1">
      <c r="B34" s="44"/>
      <c r="C34" s="2"/>
      <c r="D34" s="35" t="s">
        <v>17</v>
      </c>
      <c r="E34" s="78">
        <v>16.4</v>
      </c>
      <c r="F34" s="2"/>
      <c r="G34" s="2"/>
      <c r="H34" s="2"/>
      <c r="I34" s="2"/>
      <c r="J34" s="2"/>
      <c r="K34" s="2"/>
      <c r="L34" s="2"/>
      <c r="M34" s="2"/>
      <c r="N34" s="2"/>
      <c r="O34" s="45"/>
    </row>
    <row r="35" spans="2:15" ht="20.1" customHeight="1">
      <c r="B35" s="44"/>
      <c r="C35" s="2"/>
      <c r="D35" s="35" t="s">
        <v>18</v>
      </c>
      <c r="E35" s="78">
        <v>30.2</v>
      </c>
      <c r="F35" s="2"/>
      <c r="G35" s="2"/>
      <c r="H35" s="2"/>
      <c r="I35" s="2"/>
      <c r="J35" s="2"/>
      <c r="K35" s="2"/>
      <c r="L35" s="2"/>
      <c r="M35" s="2"/>
      <c r="N35" s="2"/>
      <c r="O35" s="45"/>
    </row>
    <row r="36" spans="2:15" ht="20.1" customHeight="1">
      <c r="B36" s="44"/>
      <c r="C36" s="2"/>
      <c r="D36" s="35" t="s">
        <v>19</v>
      </c>
      <c r="E36" s="78">
        <v>117.4</v>
      </c>
      <c r="F36" s="2"/>
      <c r="G36" s="2"/>
      <c r="H36" s="2"/>
      <c r="I36" s="2"/>
      <c r="J36" s="2"/>
      <c r="K36" s="2"/>
      <c r="L36" s="2"/>
      <c r="M36" s="2"/>
      <c r="N36" s="2"/>
      <c r="O36" s="45"/>
    </row>
    <row r="37" spans="2:15" ht="20.1" customHeight="1">
      <c r="B37" s="44"/>
      <c r="C37" s="2"/>
      <c r="D37" s="35" t="s">
        <v>20</v>
      </c>
      <c r="E37" s="78">
        <v>138</v>
      </c>
      <c r="F37" s="2"/>
      <c r="G37" s="2"/>
      <c r="H37" s="2"/>
      <c r="I37" s="2"/>
      <c r="J37" s="2"/>
      <c r="K37" s="2"/>
      <c r="L37" s="2"/>
      <c r="M37" s="2"/>
      <c r="N37" s="2"/>
      <c r="O37" s="45"/>
    </row>
    <row r="38" spans="2:15" ht="20.1" customHeight="1">
      <c r="B38" s="44"/>
      <c r="C38" s="2"/>
      <c r="D38" s="35" t="s">
        <v>21</v>
      </c>
      <c r="E38" s="78">
        <v>16.04</v>
      </c>
      <c r="F38" s="2"/>
      <c r="G38" s="2"/>
      <c r="H38" s="2"/>
      <c r="I38" s="2"/>
      <c r="J38" s="2"/>
      <c r="K38" s="2"/>
      <c r="L38" s="2"/>
      <c r="M38" s="2"/>
      <c r="N38" s="2"/>
      <c r="O38" s="45"/>
    </row>
    <row r="39" spans="2:15" ht="20.1" customHeight="1" thickBot="1">
      <c r="B39" s="46"/>
      <c r="C39" s="47"/>
      <c r="D39" s="51" t="s">
        <v>22</v>
      </c>
      <c r="E39" s="79">
        <v>0</v>
      </c>
      <c r="F39" s="47"/>
      <c r="G39" s="47"/>
      <c r="H39" s="47"/>
      <c r="I39" s="47"/>
      <c r="J39" s="47"/>
      <c r="K39" s="47"/>
      <c r="L39" s="47"/>
      <c r="M39" s="47"/>
      <c r="N39" s="47"/>
      <c r="O39" s="49"/>
    </row>
    <row r="40" spans="2:15" ht="15" thickBot="1">
      <c r="B40" s="44"/>
      <c r="C40" s="2"/>
      <c r="D40" s="2"/>
      <c r="E40" s="17"/>
      <c r="F40" s="2"/>
      <c r="G40" s="2"/>
      <c r="H40" s="2"/>
      <c r="I40" s="2"/>
      <c r="J40" s="2"/>
      <c r="K40" s="53"/>
      <c r="L40" s="53"/>
      <c r="M40" s="2"/>
      <c r="N40" s="2"/>
      <c r="O40" s="45"/>
    </row>
    <row r="41" spans="2:15" ht="15">
      <c r="B41" s="39" t="s">
        <v>28</v>
      </c>
      <c r="C41" s="40"/>
      <c r="D41" s="40" t="s">
        <v>24</v>
      </c>
      <c r="E41" s="50"/>
      <c r="F41" s="42"/>
      <c r="G41" s="42"/>
      <c r="H41" s="42"/>
      <c r="I41" s="42"/>
      <c r="J41" s="42"/>
      <c r="K41" s="42"/>
      <c r="L41" s="42"/>
      <c r="M41" s="42"/>
      <c r="N41" s="42"/>
      <c r="O41" s="43"/>
    </row>
    <row r="42" spans="2:15" ht="20.1" customHeight="1">
      <c r="B42" s="44"/>
      <c r="C42" s="2"/>
      <c r="D42" s="35" t="s">
        <v>25</v>
      </c>
      <c r="E42" s="18">
        <f>E36</f>
        <v>117.4</v>
      </c>
      <c r="F42" s="2"/>
      <c r="G42" s="2"/>
      <c r="H42" s="2"/>
      <c r="I42" s="2"/>
      <c r="J42" s="2"/>
      <c r="K42" s="2"/>
      <c r="L42" s="2"/>
      <c r="M42" s="2"/>
      <c r="N42" s="2"/>
      <c r="O42" s="45"/>
    </row>
    <row r="43" spans="2:15" ht="20.1" customHeight="1">
      <c r="B43" s="44"/>
      <c r="C43" s="2"/>
      <c r="D43" s="35" t="s">
        <v>26</v>
      </c>
      <c r="E43" s="15">
        <f>E12*47%</f>
        <v>223.297</v>
      </c>
      <c r="F43" s="2"/>
      <c r="G43" s="2"/>
      <c r="H43" s="2"/>
      <c r="I43" s="2"/>
      <c r="J43" s="2"/>
      <c r="K43" s="2"/>
      <c r="L43" s="2"/>
      <c r="M43" s="2"/>
      <c r="N43" s="2"/>
      <c r="O43" s="45"/>
    </row>
    <row r="44" spans="2:15" ht="20.1" customHeight="1">
      <c r="B44" s="44"/>
      <c r="C44" s="2"/>
      <c r="D44" s="35" t="s">
        <v>34</v>
      </c>
      <c r="E44" s="15">
        <f>E12*32%</f>
        <v>152.032</v>
      </c>
      <c r="F44" s="2"/>
      <c r="G44" s="2"/>
      <c r="H44" s="2"/>
      <c r="I44" s="2"/>
      <c r="J44" s="2"/>
      <c r="K44" s="2"/>
      <c r="L44" s="2"/>
      <c r="M44" s="2"/>
      <c r="N44" s="2"/>
      <c r="O44" s="45"/>
    </row>
    <row r="45" spans="2:15" ht="20.1" customHeight="1">
      <c r="B45" s="44"/>
      <c r="C45" s="2"/>
      <c r="D45" s="35" t="s">
        <v>108</v>
      </c>
      <c r="E45" s="15">
        <f>E12*21%</f>
        <v>99.771</v>
      </c>
      <c r="F45" s="2"/>
      <c r="G45" s="2"/>
      <c r="H45" s="2"/>
      <c r="I45" s="2"/>
      <c r="J45" s="2"/>
      <c r="K45" s="2"/>
      <c r="L45" s="2"/>
      <c r="M45" s="2"/>
      <c r="N45" s="2"/>
      <c r="O45" s="45"/>
    </row>
    <row r="46" spans="2:15" ht="20.1" customHeight="1" thickBot="1">
      <c r="B46" s="46"/>
      <c r="C46" s="47"/>
      <c r="D46" s="51" t="s">
        <v>27</v>
      </c>
      <c r="E46" s="52" t="s">
        <v>243</v>
      </c>
      <c r="F46" s="47"/>
      <c r="G46" s="47"/>
      <c r="H46" s="47"/>
      <c r="I46" s="47"/>
      <c r="J46" s="47"/>
      <c r="K46" s="47"/>
      <c r="L46" s="47"/>
      <c r="M46" s="47"/>
      <c r="N46" s="47"/>
      <c r="O46" s="49"/>
    </row>
    <row r="47" spans="2:15" ht="15" thickBot="1">
      <c r="B47" s="44"/>
      <c r="C47" s="2"/>
      <c r="D47" s="2"/>
      <c r="E47" s="10"/>
      <c r="F47" s="2"/>
      <c r="G47" s="2"/>
      <c r="H47" s="2"/>
      <c r="I47" s="2"/>
      <c r="J47" s="2"/>
      <c r="K47" s="36"/>
      <c r="L47" s="36"/>
      <c r="M47" s="2"/>
      <c r="N47" s="2"/>
      <c r="O47" s="45"/>
    </row>
    <row r="48" spans="2:15" ht="15">
      <c r="B48" s="39" t="s">
        <v>36</v>
      </c>
      <c r="C48" s="40"/>
      <c r="D48" s="40" t="s">
        <v>117</v>
      </c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3"/>
    </row>
    <row r="49" spans="2:15" ht="20.1" customHeight="1">
      <c r="B49" s="44"/>
      <c r="C49" s="2"/>
      <c r="D49" s="35" t="s">
        <v>107</v>
      </c>
      <c r="E49" s="15" t="s">
        <v>149</v>
      </c>
      <c r="F49" s="8" t="s">
        <v>239</v>
      </c>
      <c r="G49" s="2"/>
      <c r="H49" s="2"/>
      <c r="I49" s="2"/>
      <c r="J49" s="2"/>
      <c r="K49" s="2"/>
      <c r="L49" s="2"/>
      <c r="M49" s="2"/>
      <c r="N49" s="2"/>
      <c r="O49" s="45"/>
    </row>
    <row r="50" spans="2:15" ht="20.1" customHeight="1">
      <c r="B50" s="44"/>
      <c r="C50" s="2"/>
      <c r="D50" s="35" t="s">
        <v>45</v>
      </c>
      <c r="E50" s="15" t="s">
        <v>121</v>
      </c>
      <c r="F50" s="2"/>
      <c r="G50" s="2"/>
      <c r="H50" s="2"/>
      <c r="I50" s="2"/>
      <c r="J50" s="2"/>
      <c r="K50" s="2"/>
      <c r="L50" s="2"/>
      <c r="M50" s="2"/>
      <c r="N50" s="2"/>
      <c r="O50" s="45"/>
    </row>
    <row r="51" spans="2:15" ht="20.1" customHeight="1">
      <c r="B51" s="44"/>
      <c r="C51" s="2"/>
      <c r="D51" s="35" t="s">
        <v>46</v>
      </c>
      <c r="E51" s="89" t="s">
        <v>240</v>
      </c>
      <c r="F51" s="2"/>
      <c r="G51" s="2"/>
      <c r="H51" s="2"/>
      <c r="I51" s="2"/>
      <c r="J51" s="2"/>
      <c r="K51" s="2"/>
      <c r="L51" s="2"/>
      <c r="M51" s="2"/>
      <c r="N51" s="2"/>
      <c r="O51" s="45"/>
    </row>
    <row r="52" spans="2:15" ht="20.1" customHeight="1" thickBot="1">
      <c r="B52" s="46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9"/>
    </row>
    <row r="53" spans="2:15" ht="15" thickBot="1">
      <c r="B53" s="44"/>
      <c r="C53" s="2"/>
      <c r="D53" s="2"/>
      <c r="E53" s="10"/>
      <c r="F53" s="2"/>
      <c r="G53" s="2"/>
      <c r="H53" s="2"/>
      <c r="I53" s="2"/>
      <c r="J53" s="2"/>
      <c r="K53" s="37"/>
      <c r="L53" s="37"/>
      <c r="M53" s="2"/>
      <c r="N53" s="2"/>
      <c r="O53" s="45"/>
    </row>
    <row r="54" spans="2:15" ht="15">
      <c r="B54" s="66" t="s">
        <v>43</v>
      </c>
      <c r="C54" s="7"/>
      <c r="D54" s="7" t="s">
        <v>41</v>
      </c>
      <c r="E54" s="11"/>
      <c r="F54" s="4"/>
      <c r="G54" s="4"/>
      <c r="H54" s="4"/>
      <c r="I54" s="4"/>
      <c r="J54" s="4"/>
      <c r="K54" s="5"/>
      <c r="L54" s="5"/>
      <c r="M54" s="5"/>
      <c r="N54" s="5"/>
      <c r="O54" s="67"/>
    </row>
    <row r="55" spans="2:15" ht="30" customHeight="1">
      <c r="B55" s="62"/>
      <c r="C55" s="35"/>
      <c r="D55" s="35" t="s">
        <v>104</v>
      </c>
      <c r="E55" s="83">
        <v>0.5</v>
      </c>
      <c r="F55" s="35"/>
      <c r="G55" s="35"/>
      <c r="H55" s="35"/>
      <c r="I55" s="35"/>
      <c r="J55" s="35"/>
      <c r="K55" s="2"/>
      <c r="L55" s="2"/>
      <c r="M55" s="2"/>
      <c r="N55" s="2"/>
      <c r="O55" s="45"/>
    </row>
    <row r="56" spans="2:15" ht="30" customHeight="1">
      <c r="B56" s="62"/>
      <c r="C56" s="35"/>
      <c r="D56" s="35" t="s">
        <v>105</v>
      </c>
      <c r="E56" s="83">
        <v>0.23</v>
      </c>
      <c r="F56" s="35"/>
      <c r="G56" s="35"/>
      <c r="H56" s="35"/>
      <c r="I56" s="35"/>
      <c r="J56" s="35"/>
      <c r="K56" s="2"/>
      <c r="L56" s="2"/>
      <c r="M56" s="2"/>
      <c r="N56" s="2"/>
      <c r="O56" s="45"/>
    </row>
    <row r="57" spans="2:15" ht="30" customHeight="1">
      <c r="B57" s="62"/>
      <c r="C57" s="35"/>
      <c r="D57" s="35" t="s">
        <v>106</v>
      </c>
      <c r="E57" s="83">
        <v>0.22</v>
      </c>
      <c r="F57" s="35"/>
      <c r="G57" s="35"/>
      <c r="H57" s="35"/>
      <c r="I57" s="35"/>
      <c r="J57" s="35"/>
      <c r="K57" s="2"/>
      <c r="L57" s="2"/>
      <c r="M57" s="2"/>
      <c r="N57" s="2"/>
      <c r="O57" s="45"/>
    </row>
    <row r="58" spans="2:15" ht="15">
      <c r="B58" s="62"/>
      <c r="C58" s="35"/>
      <c r="D58" s="35" t="s">
        <v>98</v>
      </c>
      <c r="E58" s="83">
        <v>0.015</v>
      </c>
      <c r="F58" s="35"/>
      <c r="G58" s="35"/>
      <c r="H58" s="35"/>
      <c r="I58" s="35"/>
      <c r="J58" s="35"/>
      <c r="K58" s="2"/>
      <c r="L58" s="2"/>
      <c r="M58" s="2"/>
      <c r="N58" s="2"/>
      <c r="O58" s="45"/>
    </row>
    <row r="59" spans="2:15" ht="15">
      <c r="B59" s="62"/>
      <c r="C59" s="35"/>
      <c r="D59" s="35" t="s">
        <v>42</v>
      </c>
      <c r="E59" s="83">
        <v>0.03</v>
      </c>
      <c r="F59" s="35"/>
      <c r="G59" s="35"/>
      <c r="H59" s="35"/>
      <c r="I59" s="35"/>
      <c r="J59" s="35"/>
      <c r="K59" s="2"/>
      <c r="L59" s="2"/>
      <c r="M59" s="2"/>
      <c r="N59" s="2"/>
      <c r="O59" s="45"/>
    </row>
    <row r="60" spans="2:15" ht="15" thickBot="1">
      <c r="B60" s="68"/>
      <c r="C60" s="3"/>
      <c r="D60" s="3"/>
      <c r="E60" s="84"/>
      <c r="F60" s="3"/>
      <c r="G60" s="3"/>
      <c r="H60" s="3"/>
      <c r="I60" s="3"/>
      <c r="J60" s="3"/>
      <c r="K60" s="3"/>
      <c r="L60" s="3"/>
      <c r="M60" s="3"/>
      <c r="N60" s="3"/>
      <c r="O60" s="69"/>
    </row>
    <row r="61" spans="2:15" ht="30" customHeight="1">
      <c r="B61" s="70" t="s">
        <v>44</v>
      </c>
      <c r="C61" s="19"/>
      <c r="D61" s="19" t="s">
        <v>29</v>
      </c>
      <c r="E61" s="10"/>
      <c r="F61" s="2"/>
      <c r="G61" s="2"/>
      <c r="H61" s="2"/>
      <c r="I61" s="2"/>
      <c r="J61" s="2"/>
      <c r="K61" s="2"/>
      <c r="L61" s="2"/>
      <c r="M61" s="2"/>
      <c r="N61" s="2"/>
      <c r="O61" s="45"/>
    </row>
    <row r="62" spans="2:15" ht="30" customHeight="1">
      <c r="B62" s="44"/>
      <c r="C62" s="2"/>
      <c r="D62" s="35" t="s">
        <v>111</v>
      </c>
      <c r="E62" s="35">
        <v>41.66</v>
      </c>
      <c r="F62" s="97" t="s">
        <v>124</v>
      </c>
      <c r="G62" s="97"/>
      <c r="H62" s="2"/>
      <c r="I62" s="2"/>
      <c r="J62" s="2"/>
      <c r="K62" s="2"/>
      <c r="L62" s="2"/>
      <c r="M62" s="2"/>
      <c r="N62" s="2"/>
      <c r="O62" s="45"/>
    </row>
    <row r="63" spans="2:15" ht="39.95" customHeight="1">
      <c r="B63" s="44"/>
      <c r="C63" s="2"/>
      <c r="D63" s="35" t="s">
        <v>112</v>
      </c>
      <c r="E63" s="35">
        <v>6.84</v>
      </c>
      <c r="F63" s="2"/>
      <c r="G63" s="2"/>
      <c r="H63" s="2"/>
      <c r="I63" s="2"/>
      <c r="J63" s="2"/>
      <c r="K63" s="2"/>
      <c r="L63" s="2"/>
      <c r="M63" s="2"/>
      <c r="N63" s="2"/>
      <c r="O63" s="45"/>
    </row>
    <row r="64" spans="2:15" ht="33.75" customHeight="1">
      <c r="B64" s="44"/>
      <c r="C64" s="2"/>
      <c r="D64" s="35" t="s">
        <v>113</v>
      </c>
      <c r="E64" s="35">
        <f>E62-E63</f>
        <v>34.81999999999999</v>
      </c>
      <c r="F64" s="2"/>
      <c r="G64" s="2"/>
      <c r="H64" s="2"/>
      <c r="I64" s="2"/>
      <c r="J64" s="2"/>
      <c r="K64" s="2"/>
      <c r="L64" s="2"/>
      <c r="M64" s="2"/>
      <c r="N64" s="2"/>
      <c r="O64" s="45"/>
    </row>
    <row r="65" spans="2:15" ht="27.75" customHeight="1">
      <c r="B65" s="44"/>
      <c r="C65" s="20"/>
      <c r="D65" s="21" t="s">
        <v>122</v>
      </c>
      <c r="E65" s="21">
        <v>18.69</v>
      </c>
      <c r="F65" s="2"/>
      <c r="G65" s="2"/>
      <c r="H65" s="2"/>
      <c r="I65" s="2"/>
      <c r="J65" s="2"/>
      <c r="K65" s="2"/>
      <c r="L65" s="2"/>
      <c r="M65" s="2"/>
      <c r="N65" s="2"/>
      <c r="O65" s="45"/>
    </row>
    <row r="66" spans="2:15" ht="27" customHeight="1" thickBot="1">
      <c r="B66" s="68"/>
      <c r="C66" s="22"/>
      <c r="D66" s="23" t="s">
        <v>123</v>
      </c>
      <c r="E66" s="96">
        <f>E65/E64</f>
        <v>0.5367604824813327</v>
      </c>
      <c r="F66" s="13"/>
      <c r="G66" s="3"/>
      <c r="H66" s="3"/>
      <c r="I66" s="3"/>
      <c r="J66" s="3"/>
      <c r="K66" s="3"/>
      <c r="L66" s="3"/>
      <c r="M66" s="3"/>
      <c r="N66" s="3"/>
      <c r="O66" s="69"/>
    </row>
    <row r="67" spans="2:15" ht="60" customHeight="1">
      <c r="B67" s="70" t="s">
        <v>109</v>
      </c>
      <c r="C67" s="19"/>
      <c r="D67" s="19" t="s">
        <v>37</v>
      </c>
      <c r="E67" s="17"/>
      <c r="F67" s="2"/>
      <c r="G67" s="2"/>
      <c r="H67" s="2"/>
      <c r="I67" s="2"/>
      <c r="J67" s="2"/>
      <c r="K67" s="2"/>
      <c r="L67" s="2"/>
      <c r="M67" s="2"/>
      <c r="N67" s="2"/>
      <c r="O67" s="45"/>
    </row>
    <row r="68" spans="2:15" ht="15">
      <c r="B68" s="44"/>
      <c r="C68" s="2"/>
      <c r="D68" s="2"/>
      <c r="E68" s="17"/>
      <c r="F68" s="2"/>
      <c r="G68" s="2"/>
      <c r="H68" s="2"/>
      <c r="I68" s="2"/>
      <c r="J68" s="2"/>
      <c r="K68" s="2"/>
      <c r="L68" s="2"/>
      <c r="M68" s="2"/>
      <c r="N68" s="2"/>
      <c r="O68" s="45"/>
    </row>
    <row r="69" spans="2:15" ht="15">
      <c r="B69" s="44"/>
      <c r="C69" s="2"/>
      <c r="D69" s="35" t="s">
        <v>99</v>
      </c>
      <c r="E69" s="24">
        <f>168*0.35</f>
        <v>58.8</v>
      </c>
      <c r="F69" s="2"/>
      <c r="G69" s="2"/>
      <c r="H69" s="2"/>
      <c r="I69" s="2"/>
      <c r="J69" s="2"/>
      <c r="K69" s="2"/>
      <c r="L69" s="2"/>
      <c r="M69" s="2"/>
      <c r="N69" s="2"/>
      <c r="O69" s="45"/>
    </row>
    <row r="70" spans="2:15" ht="35.25" customHeight="1">
      <c r="B70" s="44"/>
      <c r="C70" s="2"/>
      <c r="D70" s="15" t="s">
        <v>38</v>
      </c>
      <c r="E70" s="24">
        <v>46.73</v>
      </c>
      <c r="F70" s="2"/>
      <c r="G70" s="2"/>
      <c r="H70" s="2"/>
      <c r="I70" s="2"/>
      <c r="J70" s="2"/>
      <c r="K70" s="2"/>
      <c r="L70" s="2"/>
      <c r="M70" s="2"/>
      <c r="N70" s="2"/>
      <c r="O70" s="45"/>
    </row>
    <row r="71" spans="2:15" ht="39" customHeight="1" thickBot="1">
      <c r="B71" s="68"/>
      <c r="C71" s="3"/>
      <c r="D71" s="13" t="s">
        <v>114</v>
      </c>
      <c r="E71" s="98" t="s">
        <v>241</v>
      </c>
      <c r="F71" s="3"/>
      <c r="G71" s="3"/>
      <c r="H71" s="3"/>
      <c r="I71" s="3"/>
      <c r="J71" s="3"/>
      <c r="K71" s="37"/>
      <c r="L71" s="37"/>
      <c r="M71" s="37"/>
      <c r="N71" s="37"/>
      <c r="O71" s="71"/>
    </row>
    <row r="72" spans="2:15" ht="15" thickBot="1">
      <c r="B72" s="44"/>
      <c r="C72" s="2"/>
      <c r="D72" s="2"/>
      <c r="E72" s="10"/>
      <c r="F72" s="2"/>
      <c r="G72" s="2"/>
      <c r="H72" s="2"/>
      <c r="I72" s="2"/>
      <c r="J72" s="2"/>
      <c r="K72" s="132"/>
      <c r="L72" s="132"/>
      <c r="M72" s="132"/>
      <c r="N72" s="132"/>
      <c r="O72" s="133"/>
    </row>
    <row r="73" spans="2:15" ht="15">
      <c r="B73" s="87" t="s">
        <v>110</v>
      </c>
      <c r="C73" s="14"/>
      <c r="D73" s="135" t="s">
        <v>30</v>
      </c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7"/>
    </row>
    <row r="74" spans="2:15" ht="42" customHeight="1">
      <c r="B74" s="117" t="s">
        <v>118</v>
      </c>
      <c r="C74" s="118" t="s">
        <v>39</v>
      </c>
      <c r="D74" s="119" t="s">
        <v>126</v>
      </c>
      <c r="E74" s="118" t="s">
        <v>31</v>
      </c>
      <c r="F74" s="121" t="s">
        <v>115</v>
      </c>
      <c r="G74" s="122"/>
      <c r="H74" s="122"/>
      <c r="I74" s="99" t="s">
        <v>32</v>
      </c>
      <c r="J74" s="99" t="s">
        <v>127</v>
      </c>
      <c r="K74" s="99" t="s">
        <v>116</v>
      </c>
      <c r="L74" s="99" t="s">
        <v>33</v>
      </c>
      <c r="M74" s="100" t="s">
        <v>128</v>
      </c>
      <c r="N74" s="100" t="s">
        <v>129</v>
      </c>
      <c r="O74" s="115" t="s">
        <v>100</v>
      </c>
    </row>
    <row r="75" spans="2:15" ht="15" customHeight="1">
      <c r="B75" s="117"/>
      <c r="C75" s="118"/>
      <c r="D75" s="120"/>
      <c r="E75" s="118"/>
      <c r="F75" s="99" t="s">
        <v>130</v>
      </c>
      <c r="G75" s="99" t="s">
        <v>131</v>
      </c>
      <c r="H75" s="99" t="s">
        <v>132</v>
      </c>
      <c r="I75" s="99" t="s">
        <v>133</v>
      </c>
      <c r="J75" s="99" t="s">
        <v>133</v>
      </c>
      <c r="K75" s="99" t="s">
        <v>134</v>
      </c>
      <c r="L75" s="99" t="s">
        <v>135</v>
      </c>
      <c r="M75" s="99" t="s">
        <v>136</v>
      </c>
      <c r="N75" s="99" t="s">
        <v>136</v>
      </c>
      <c r="O75" s="116"/>
    </row>
    <row r="76" spans="2:15" ht="15" customHeight="1">
      <c r="B76" s="106" t="s">
        <v>119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8"/>
    </row>
    <row r="77" spans="2:15" ht="15" customHeight="1">
      <c r="B77" s="109" t="s">
        <v>150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/>
    </row>
    <row r="78" spans="2:15" ht="15" customHeight="1">
      <c r="B78" s="102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4"/>
    </row>
    <row r="79" spans="2:15" ht="15" customHeight="1">
      <c r="B79" s="91">
        <v>1</v>
      </c>
      <c r="C79" s="93" t="s">
        <v>139</v>
      </c>
      <c r="D79" s="94" t="s">
        <v>153</v>
      </c>
      <c r="E79" s="162">
        <v>5</v>
      </c>
      <c r="F79" s="159">
        <v>30</v>
      </c>
      <c r="G79" s="159">
        <v>40</v>
      </c>
      <c r="H79" s="159">
        <v>0.75</v>
      </c>
      <c r="I79" s="164">
        <v>0.9685</v>
      </c>
      <c r="J79" s="164">
        <v>0.88348</v>
      </c>
      <c r="K79" s="162">
        <v>464.9894736842105</v>
      </c>
      <c r="L79" s="164">
        <v>2.04</v>
      </c>
      <c r="M79" s="163">
        <v>23.449357</v>
      </c>
      <c r="N79" s="163">
        <v>82.04922</v>
      </c>
      <c r="O79" s="160">
        <v>1</v>
      </c>
    </row>
    <row r="80" spans="2:15" ht="15" customHeight="1">
      <c r="B80" s="91">
        <v>2</v>
      </c>
      <c r="C80" s="93" t="s">
        <v>141</v>
      </c>
      <c r="D80" s="95" t="s">
        <v>153</v>
      </c>
      <c r="E80" s="162">
        <v>1</v>
      </c>
      <c r="F80" s="159"/>
      <c r="G80" s="159"/>
      <c r="H80" s="159"/>
      <c r="I80" s="164">
        <v>1.1</v>
      </c>
      <c r="J80" s="164">
        <v>0.3</v>
      </c>
      <c r="K80" s="162">
        <v>157.89473684210526</v>
      </c>
      <c r="L80" s="164"/>
      <c r="M80" s="163">
        <v>23.442405</v>
      </c>
      <c r="N80" s="163">
        <v>82.0494</v>
      </c>
      <c r="O80" s="160">
        <v>1</v>
      </c>
    </row>
    <row r="81" spans="2:15" ht="15" customHeight="1">
      <c r="B81" s="91">
        <v>3</v>
      </c>
      <c r="C81" s="93" t="s">
        <v>139</v>
      </c>
      <c r="D81" s="95" t="s">
        <v>162</v>
      </c>
      <c r="E81" s="162">
        <v>6</v>
      </c>
      <c r="F81" s="159">
        <v>40</v>
      </c>
      <c r="G81" s="159">
        <v>30</v>
      </c>
      <c r="H81" s="159">
        <v>0.75</v>
      </c>
      <c r="I81" s="164">
        <v>1.15297</v>
      </c>
      <c r="J81" s="164">
        <v>1.05558</v>
      </c>
      <c r="K81" s="162">
        <v>555.5684210526316</v>
      </c>
      <c r="L81" s="164">
        <v>0.26</v>
      </c>
      <c r="M81" s="163">
        <v>23.433805</v>
      </c>
      <c r="N81" s="163">
        <v>82.43885</v>
      </c>
      <c r="O81" s="160">
        <v>1</v>
      </c>
    </row>
    <row r="82" spans="2:15" ht="15" customHeight="1">
      <c r="B82" s="91">
        <v>4</v>
      </c>
      <c r="C82" s="93" t="s">
        <v>139</v>
      </c>
      <c r="D82" s="95" t="s">
        <v>162</v>
      </c>
      <c r="E82" s="162">
        <v>10</v>
      </c>
      <c r="F82" s="159">
        <v>40</v>
      </c>
      <c r="G82" s="159">
        <v>30</v>
      </c>
      <c r="H82" s="159">
        <v>0.75</v>
      </c>
      <c r="I82" s="164">
        <v>1.89923</v>
      </c>
      <c r="J82" s="164">
        <v>1.75176</v>
      </c>
      <c r="K82" s="162">
        <v>921.978947368421</v>
      </c>
      <c r="L82" s="164">
        <v>1.43</v>
      </c>
      <c r="M82" s="163">
        <v>23.432778</v>
      </c>
      <c r="N82" s="163">
        <v>82.43927</v>
      </c>
      <c r="O82" s="160">
        <v>1</v>
      </c>
    </row>
    <row r="83" spans="2:15" ht="15" customHeight="1">
      <c r="B83" s="91">
        <v>5</v>
      </c>
      <c r="C83" s="93" t="s">
        <v>139</v>
      </c>
      <c r="D83" s="95" t="s">
        <v>163</v>
      </c>
      <c r="E83" s="162">
        <v>5</v>
      </c>
      <c r="F83" s="159">
        <v>20</v>
      </c>
      <c r="G83" s="159">
        <v>25</v>
      </c>
      <c r="H83" s="159">
        <v>0.75</v>
      </c>
      <c r="I83" s="164">
        <v>0.62979</v>
      </c>
      <c r="J83" s="164">
        <v>0.56741</v>
      </c>
      <c r="K83" s="162">
        <v>298.63684210526316</v>
      </c>
      <c r="L83" s="164">
        <v>0.24</v>
      </c>
      <c r="M83" s="163"/>
      <c r="N83" s="163"/>
      <c r="O83" s="160">
        <v>1</v>
      </c>
    </row>
    <row r="84" spans="2:15" ht="15" customHeight="1">
      <c r="B84" s="91">
        <v>6</v>
      </c>
      <c r="C84" s="93" t="s">
        <v>139</v>
      </c>
      <c r="D84" s="95" t="s">
        <v>163</v>
      </c>
      <c r="E84" s="162">
        <v>12</v>
      </c>
      <c r="F84" s="159">
        <v>30</v>
      </c>
      <c r="G84" s="159">
        <v>40</v>
      </c>
      <c r="H84" s="159">
        <v>0.75</v>
      </c>
      <c r="I84" s="164">
        <v>2.27444</v>
      </c>
      <c r="J84" s="164">
        <v>2.1018</v>
      </c>
      <c r="K84" s="162">
        <v>1106.2105263157894</v>
      </c>
      <c r="L84" s="164">
        <v>1.23</v>
      </c>
      <c r="M84" s="163">
        <v>23.432561</v>
      </c>
      <c r="N84" s="163">
        <v>82.04248</v>
      </c>
      <c r="O84" s="160">
        <v>1</v>
      </c>
    </row>
    <row r="85" spans="2:15" ht="15" customHeight="1">
      <c r="B85" s="91">
        <v>7</v>
      </c>
      <c r="C85" s="93" t="s">
        <v>139</v>
      </c>
      <c r="D85" s="95" t="s">
        <v>162</v>
      </c>
      <c r="E85" s="162">
        <v>6</v>
      </c>
      <c r="F85" s="159">
        <v>25</v>
      </c>
      <c r="G85" s="159">
        <v>30</v>
      </c>
      <c r="H85" s="159">
        <v>0.75</v>
      </c>
      <c r="I85" s="164">
        <v>0.91154</v>
      </c>
      <c r="J85" s="164">
        <v>0.83029</v>
      </c>
      <c r="K85" s="162">
        <v>436.9947368421053</v>
      </c>
      <c r="L85" s="164">
        <v>0.49</v>
      </c>
      <c r="M85" s="163">
        <v>23.432395</v>
      </c>
      <c r="N85" s="163">
        <v>82.43562</v>
      </c>
      <c r="O85" s="160">
        <v>1</v>
      </c>
    </row>
    <row r="86" spans="2:15" ht="15" customHeight="1">
      <c r="B86" s="91">
        <v>8</v>
      </c>
      <c r="C86" s="93" t="s">
        <v>151</v>
      </c>
      <c r="D86" s="95" t="s">
        <v>164</v>
      </c>
      <c r="E86" s="162">
        <v>1</v>
      </c>
      <c r="F86" s="159">
        <v>20</v>
      </c>
      <c r="G86" s="159">
        <v>25</v>
      </c>
      <c r="H86" s="159">
        <v>3</v>
      </c>
      <c r="I86" s="164">
        <v>1.86715</v>
      </c>
      <c r="J86" s="164">
        <v>1.66757</v>
      </c>
      <c r="K86" s="162">
        <v>877.6684210526316</v>
      </c>
      <c r="L86" s="164">
        <v>1.93</v>
      </c>
      <c r="M86" s="163">
        <v>23.439017</v>
      </c>
      <c r="N86" s="163">
        <v>82.05177</v>
      </c>
      <c r="O86" s="160">
        <v>1</v>
      </c>
    </row>
    <row r="87" spans="2:15" ht="15" customHeight="1">
      <c r="B87" s="91">
        <v>9</v>
      </c>
      <c r="C87" s="93" t="s">
        <v>141</v>
      </c>
      <c r="D87" s="95" t="s">
        <v>164</v>
      </c>
      <c r="E87" s="162">
        <v>1</v>
      </c>
      <c r="F87" s="159"/>
      <c r="G87" s="159"/>
      <c r="H87" s="159"/>
      <c r="I87" s="164">
        <v>1.1</v>
      </c>
      <c r="J87" s="164">
        <v>0.3</v>
      </c>
      <c r="K87" s="162">
        <v>157.89473684210526</v>
      </c>
      <c r="L87" s="164"/>
      <c r="M87" s="163">
        <v>23.438656</v>
      </c>
      <c r="N87" s="163">
        <v>82.05134</v>
      </c>
      <c r="O87" s="160">
        <v>1</v>
      </c>
    </row>
    <row r="88" spans="2:15" ht="15" customHeight="1">
      <c r="B88" s="91">
        <v>10</v>
      </c>
      <c r="C88" s="93" t="s">
        <v>141</v>
      </c>
      <c r="D88" s="95" t="s">
        <v>165</v>
      </c>
      <c r="E88" s="162">
        <v>1</v>
      </c>
      <c r="F88" s="159"/>
      <c r="G88" s="159"/>
      <c r="H88" s="159"/>
      <c r="I88" s="164">
        <v>1.1</v>
      </c>
      <c r="J88" s="164">
        <v>0.3</v>
      </c>
      <c r="K88" s="162">
        <v>157.89473684210526</v>
      </c>
      <c r="L88" s="164"/>
      <c r="M88" s="163">
        <v>23.438465</v>
      </c>
      <c r="N88" s="163">
        <v>82.043412</v>
      </c>
      <c r="O88" s="160">
        <v>1</v>
      </c>
    </row>
    <row r="89" spans="2:15" ht="15" customHeight="1">
      <c r="B89" s="91">
        <v>11</v>
      </c>
      <c r="C89" s="93" t="s">
        <v>141</v>
      </c>
      <c r="D89" s="95" t="s">
        <v>166</v>
      </c>
      <c r="E89" s="162">
        <v>1</v>
      </c>
      <c r="F89" s="159"/>
      <c r="G89" s="159"/>
      <c r="H89" s="159"/>
      <c r="I89" s="164">
        <v>1.1</v>
      </c>
      <c r="J89" s="164">
        <v>0.3</v>
      </c>
      <c r="K89" s="162">
        <v>157.89473684210526</v>
      </c>
      <c r="L89" s="164"/>
      <c r="M89" s="163">
        <v>23.43805</v>
      </c>
      <c r="N89" s="163">
        <v>82.048965</v>
      </c>
      <c r="O89" s="160">
        <v>1</v>
      </c>
    </row>
    <row r="90" spans="2:15" ht="15" customHeight="1">
      <c r="B90" s="91">
        <v>12</v>
      </c>
      <c r="C90" s="93" t="s">
        <v>138</v>
      </c>
      <c r="D90" s="95" t="s">
        <v>154</v>
      </c>
      <c r="E90" s="162">
        <v>1</v>
      </c>
      <c r="F90" s="159"/>
      <c r="G90" s="159"/>
      <c r="H90" s="159"/>
      <c r="I90" s="164">
        <v>1.1</v>
      </c>
      <c r="J90" s="164">
        <v>0.3</v>
      </c>
      <c r="K90" s="162">
        <v>157.89473684210526</v>
      </c>
      <c r="L90" s="164"/>
      <c r="M90" s="163">
        <v>23.438537</v>
      </c>
      <c r="N90" s="163">
        <v>82.046613</v>
      </c>
      <c r="O90" s="160">
        <v>1</v>
      </c>
    </row>
    <row r="91" spans="2:15" ht="15" customHeight="1">
      <c r="B91" s="91">
        <v>13</v>
      </c>
      <c r="C91" s="93" t="s">
        <v>139</v>
      </c>
      <c r="D91" s="95" t="s">
        <v>155</v>
      </c>
      <c r="E91" s="162">
        <v>4</v>
      </c>
      <c r="F91" s="159">
        <v>25</v>
      </c>
      <c r="G91" s="159">
        <v>30</v>
      </c>
      <c r="H91" s="159">
        <v>0.75</v>
      </c>
      <c r="I91" s="164">
        <v>0.6183799999999999</v>
      </c>
      <c r="J91" s="164">
        <v>0.5568</v>
      </c>
      <c r="K91" s="162">
        <v>293.05263157894734</v>
      </c>
      <c r="L91" s="164">
        <v>7.3</v>
      </c>
      <c r="M91" s="163">
        <v>23.39153</v>
      </c>
      <c r="N91" s="163">
        <v>82.047038</v>
      </c>
      <c r="O91" s="160">
        <v>1</v>
      </c>
    </row>
    <row r="92" spans="2:15" ht="15" customHeight="1">
      <c r="B92" s="91">
        <v>14</v>
      </c>
      <c r="C92" s="93" t="s">
        <v>144</v>
      </c>
      <c r="D92" s="95" t="s">
        <v>167</v>
      </c>
      <c r="E92" s="162">
        <v>1</v>
      </c>
      <c r="F92" s="159"/>
      <c r="G92" s="159"/>
      <c r="H92" s="159"/>
      <c r="I92" s="164">
        <v>2</v>
      </c>
      <c r="J92" s="164">
        <v>0.8</v>
      </c>
      <c r="K92" s="162">
        <v>421.05263157894734</v>
      </c>
      <c r="L92" s="164">
        <v>2.15</v>
      </c>
      <c r="M92" s="163">
        <v>23.439262</v>
      </c>
      <c r="N92" s="163">
        <v>82.0446225</v>
      </c>
      <c r="O92" s="160">
        <v>1</v>
      </c>
    </row>
    <row r="93" spans="2:15" ht="15" customHeight="1">
      <c r="B93" s="91">
        <v>15</v>
      </c>
      <c r="C93" s="93" t="s">
        <v>139</v>
      </c>
      <c r="D93" s="95" t="s">
        <v>168</v>
      </c>
      <c r="E93" s="162">
        <v>10</v>
      </c>
      <c r="F93" s="159">
        <v>30</v>
      </c>
      <c r="G93" s="159">
        <v>40</v>
      </c>
      <c r="H93" s="159">
        <v>0.75</v>
      </c>
      <c r="I93" s="164">
        <v>1.9013200000000001</v>
      </c>
      <c r="J93" s="164">
        <v>1.75371</v>
      </c>
      <c r="K93" s="162">
        <v>923.0052631578948</v>
      </c>
      <c r="L93" s="164">
        <v>2</v>
      </c>
      <c r="M93" s="163">
        <v>23.441057</v>
      </c>
      <c r="N93" s="163">
        <v>82.04802</v>
      </c>
      <c r="O93" s="160">
        <v>1</v>
      </c>
    </row>
    <row r="94" spans="2:15" ht="15" customHeight="1">
      <c r="B94" s="91">
        <v>16</v>
      </c>
      <c r="C94" s="93" t="s">
        <v>139</v>
      </c>
      <c r="D94" s="95" t="s">
        <v>169</v>
      </c>
      <c r="E94" s="162">
        <v>10</v>
      </c>
      <c r="F94" s="159">
        <v>20</v>
      </c>
      <c r="G94" s="159">
        <v>25</v>
      </c>
      <c r="H94" s="159">
        <v>0.75</v>
      </c>
      <c r="I94" s="164">
        <v>1.2294500000000002</v>
      </c>
      <c r="J94" s="164">
        <v>1.12684</v>
      </c>
      <c r="K94" s="162">
        <v>593.0736842105263</v>
      </c>
      <c r="L94" s="164">
        <v>0.52</v>
      </c>
      <c r="M94" s="163">
        <v>23.437905</v>
      </c>
      <c r="N94" s="163">
        <v>82.05119</v>
      </c>
      <c r="O94" s="160">
        <v>1</v>
      </c>
    </row>
    <row r="95" spans="2:15" ht="15" customHeight="1">
      <c r="B95" s="91">
        <v>17</v>
      </c>
      <c r="C95" s="93" t="s">
        <v>139</v>
      </c>
      <c r="D95" s="95" t="s">
        <v>170</v>
      </c>
      <c r="E95" s="162">
        <v>12</v>
      </c>
      <c r="F95" s="159">
        <v>20</v>
      </c>
      <c r="G95" s="159">
        <v>30</v>
      </c>
      <c r="H95" s="159">
        <v>0.75</v>
      </c>
      <c r="I95" s="164">
        <v>1.6306200000000002</v>
      </c>
      <c r="J95" s="164">
        <v>1.5011</v>
      </c>
      <c r="K95" s="162">
        <v>790.0526315789474</v>
      </c>
      <c r="L95" s="164">
        <v>1.43</v>
      </c>
      <c r="M95" s="163">
        <v>23.43807</v>
      </c>
      <c r="N95" s="163">
        <v>82.052382</v>
      </c>
      <c r="O95" s="160">
        <v>1</v>
      </c>
    </row>
    <row r="96" spans="2:15" ht="15" customHeight="1">
      <c r="B96" s="91">
        <v>18</v>
      </c>
      <c r="C96" s="93" t="s">
        <v>139</v>
      </c>
      <c r="D96" s="95" t="s">
        <v>171</v>
      </c>
      <c r="E96" s="162">
        <v>15</v>
      </c>
      <c r="F96" s="159">
        <v>20</v>
      </c>
      <c r="G96" s="159">
        <v>25</v>
      </c>
      <c r="H96" s="159">
        <v>0.75</v>
      </c>
      <c r="I96" s="164">
        <v>1.8291199999999999</v>
      </c>
      <c r="J96" s="164">
        <v>1.68627</v>
      </c>
      <c r="K96" s="162">
        <v>887.5105263157894</v>
      </c>
      <c r="L96" s="164">
        <v>1.6</v>
      </c>
      <c r="M96" s="163">
        <v>23.436263</v>
      </c>
      <c r="N96" s="163">
        <v>82.052115</v>
      </c>
      <c r="O96" s="160">
        <v>1</v>
      </c>
    </row>
    <row r="97" spans="2:15" ht="15" customHeight="1">
      <c r="B97" s="91">
        <v>19</v>
      </c>
      <c r="C97" s="93" t="s">
        <v>144</v>
      </c>
      <c r="D97" s="95" t="s">
        <v>172</v>
      </c>
      <c r="E97" s="162">
        <v>1</v>
      </c>
      <c r="F97" s="159"/>
      <c r="G97" s="159"/>
      <c r="H97" s="159"/>
      <c r="I97" s="164">
        <v>2</v>
      </c>
      <c r="J97" s="164">
        <v>0.8</v>
      </c>
      <c r="K97" s="162">
        <v>421.05263157894734</v>
      </c>
      <c r="L97" s="164">
        <v>2.15</v>
      </c>
      <c r="M97" s="163">
        <v>23.434698</v>
      </c>
      <c r="N97" s="163">
        <v>82.54848</v>
      </c>
      <c r="O97" s="160">
        <v>1</v>
      </c>
    </row>
    <row r="98" spans="2:15" ht="15" customHeight="1">
      <c r="B98" s="91">
        <v>20</v>
      </c>
      <c r="C98" s="93" t="s">
        <v>141</v>
      </c>
      <c r="D98" s="95" t="s">
        <v>173</v>
      </c>
      <c r="E98" s="162">
        <v>1</v>
      </c>
      <c r="F98" s="159"/>
      <c r="G98" s="159"/>
      <c r="H98" s="159"/>
      <c r="I98" s="164">
        <v>1.1</v>
      </c>
      <c r="J98" s="164">
        <v>0.3</v>
      </c>
      <c r="K98" s="162">
        <v>157.89473684210526</v>
      </c>
      <c r="L98" s="164"/>
      <c r="M98" s="163">
        <v>23.438055</v>
      </c>
      <c r="N98" s="163">
        <v>82.054665</v>
      </c>
      <c r="O98" s="160">
        <v>1</v>
      </c>
    </row>
    <row r="99" spans="2:15" ht="15" customHeight="1">
      <c r="B99" s="91">
        <v>21</v>
      </c>
      <c r="C99" s="93" t="s">
        <v>138</v>
      </c>
      <c r="D99" s="95" t="s">
        <v>175</v>
      </c>
      <c r="E99" s="162">
        <v>1</v>
      </c>
      <c r="F99" s="159"/>
      <c r="G99" s="159"/>
      <c r="H99" s="159"/>
      <c r="I99" s="164">
        <v>1.1</v>
      </c>
      <c r="J99" s="164">
        <v>0.3</v>
      </c>
      <c r="K99" s="162">
        <v>157.89473684210526</v>
      </c>
      <c r="L99" s="164"/>
      <c r="M99" s="163">
        <v>23.437868</v>
      </c>
      <c r="N99" s="163">
        <v>82.5388</v>
      </c>
      <c r="O99" s="160">
        <v>1</v>
      </c>
    </row>
    <row r="100" spans="2:15" ht="15" customHeight="1">
      <c r="B100" s="91">
        <v>22</v>
      </c>
      <c r="C100" s="93" t="s">
        <v>144</v>
      </c>
      <c r="D100" s="95" t="s">
        <v>174</v>
      </c>
      <c r="E100" s="162">
        <v>1</v>
      </c>
      <c r="F100" s="159"/>
      <c r="G100" s="159"/>
      <c r="H100" s="159"/>
      <c r="I100" s="164">
        <v>2</v>
      </c>
      <c r="J100" s="164">
        <v>0.8</v>
      </c>
      <c r="K100" s="162">
        <v>421.05263157894734</v>
      </c>
      <c r="L100" s="164">
        <v>2.15</v>
      </c>
      <c r="M100" s="163">
        <v>23.437073</v>
      </c>
      <c r="N100" s="163">
        <v>82.056767</v>
      </c>
      <c r="O100" s="160">
        <v>1</v>
      </c>
    </row>
    <row r="101" spans="2:15" ht="15" customHeight="1">
      <c r="B101" s="91">
        <v>23</v>
      </c>
      <c r="C101" s="93" t="s">
        <v>141</v>
      </c>
      <c r="D101" s="95" t="s">
        <v>176</v>
      </c>
      <c r="E101" s="162">
        <v>1</v>
      </c>
      <c r="F101" s="159"/>
      <c r="G101" s="159"/>
      <c r="H101" s="159"/>
      <c r="I101" s="164">
        <v>1.1</v>
      </c>
      <c r="J101" s="164">
        <v>0.3</v>
      </c>
      <c r="K101" s="162">
        <v>157.89473684210526</v>
      </c>
      <c r="L101" s="164"/>
      <c r="M101" s="163">
        <v>23.436958</v>
      </c>
      <c r="N101" s="163">
        <v>82.056413</v>
      </c>
      <c r="O101" s="160">
        <v>1</v>
      </c>
    </row>
    <row r="102" spans="2:15" ht="15" customHeight="1">
      <c r="B102" s="91">
        <v>24</v>
      </c>
      <c r="C102" s="93" t="s">
        <v>140</v>
      </c>
      <c r="D102" s="95" t="s">
        <v>177</v>
      </c>
      <c r="E102" s="162">
        <v>1</v>
      </c>
      <c r="F102" s="159"/>
      <c r="G102" s="159"/>
      <c r="H102" s="159"/>
      <c r="I102" s="164">
        <v>1.1</v>
      </c>
      <c r="J102" s="164">
        <v>0.3</v>
      </c>
      <c r="K102" s="162">
        <v>157.89473684210526</v>
      </c>
      <c r="L102" s="164"/>
      <c r="M102" s="163">
        <v>23.436923</v>
      </c>
      <c r="N102" s="163">
        <v>82.055722</v>
      </c>
      <c r="O102" s="160">
        <v>1</v>
      </c>
    </row>
    <row r="103" spans="2:15" ht="15" customHeight="1">
      <c r="B103" s="91">
        <v>25</v>
      </c>
      <c r="C103" s="93" t="s">
        <v>140</v>
      </c>
      <c r="D103" s="95" t="s">
        <v>178</v>
      </c>
      <c r="E103" s="162">
        <v>1</v>
      </c>
      <c r="F103" s="159"/>
      <c r="G103" s="159"/>
      <c r="H103" s="159"/>
      <c r="I103" s="164">
        <v>1.1</v>
      </c>
      <c r="J103" s="164">
        <v>0.3</v>
      </c>
      <c r="K103" s="162">
        <v>157.89473684210526</v>
      </c>
      <c r="L103" s="164"/>
      <c r="M103" s="163">
        <v>23.427208</v>
      </c>
      <c r="N103" s="163">
        <v>82.64147</v>
      </c>
      <c r="O103" s="160">
        <v>1</v>
      </c>
    </row>
    <row r="104" spans="2:15" ht="15">
      <c r="B104" s="91">
        <v>26</v>
      </c>
      <c r="C104" s="86" t="s">
        <v>138</v>
      </c>
      <c r="D104" s="86" t="s">
        <v>179</v>
      </c>
      <c r="E104" s="159">
        <v>1</v>
      </c>
      <c r="F104" s="159"/>
      <c r="G104" s="159"/>
      <c r="H104" s="159"/>
      <c r="I104" s="165">
        <v>1.1</v>
      </c>
      <c r="J104" s="165">
        <v>0.3</v>
      </c>
      <c r="K104" s="166">
        <v>157.89473684210526</v>
      </c>
      <c r="L104" s="165"/>
      <c r="M104" s="159">
        <v>23.433989</v>
      </c>
      <c r="N104" s="159">
        <v>82.60688</v>
      </c>
      <c r="O104" s="160">
        <v>1</v>
      </c>
    </row>
    <row r="105" spans="2:15" ht="15">
      <c r="B105" s="91">
        <v>27</v>
      </c>
      <c r="C105" s="86" t="s">
        <v>139</v>
      </c>
      <c r="D105" s="86" t="s">
        <v>180</v>
      </c>
      <c r="E105" s="159">
        <v>5</v>
      </c>
      <c r="F105" s="159">
        <v>20</v>
      </c>
      <c r="G105" s="159">
        <v>25</v>
      </c>
      <c r="H105" s="159">
        <v>0.75</v>
      </c>
      <c r="I105" s="165">
        <v>0.62979</v>
      </c>
      <c r="J105" s="165">
        <v>0.56741</v>
      </c>
      <c r="K105" s="166">
        <v>298.63684210526316</v>
      </c>
      <c r="L105" s="165">
        <v>1.73</v>
      </c>
      <c r="M105" s="159">
        <v>23.486835</v>
      </c>
      <c r="N105" s="159">
        <v>82.53132</v>
      </c>
      <c r="O105" s="160">
        <v>1</v>
      </c>
    </row>
    <row r="106" spans="2:15" ht="15">
      <c r="B106" s="91">
        <v>28</v>
      </c>
      <c r="C106" s="86" t="s">
        <v>139</v>
      </c>
      <c r="D106" s="86" t="s">
        <v>181</v>
      </c>
      <c r="E106" s="159">
        <v>1</v>
      </c>
      <c r="F106" s="159">
        <v>20</v>
      </c>
      <c r="G106" s="159">
        <v>20</v>
      </c>
      <c r="H106" s="159">
        <v>0.75</v>
      </c>
      <c r="I106" s="165">
        <v>0.13534000000000002</v>
      </c>
      <c r="J106" s="165">
        <v>0.10613</v>
      </c>
      <c r="K106" s="166">
        <v>55.857894736842105</v>
      </c>
      <c r="L106" s="165">
        <v>0.8</v>
      </c>
      <c r="M106" s="159">
        <v>23.439209</v>
      </c>
      <c r="N106" s="159">
        <v>82.53571</v>
      </c>
      <c r="O106" s="160">
        <v>1</v>
      </c>
    </row>
    <row r="107" spans="2:15" ht="15">
      <c r="B107" s="91">
        <v>29</v>
      </c>
      <c r="C107" s="86" t="s">
        <v>139</v>
      </c>
      <c r="D107" s="86" t="s">
        <v>182</v>
      </c>
      <c r="E107" s="159">
        <v>5</v>
      </c>
      <c r="F107" s="159">
        <v>20</v>
      </c>
      <c r="G107" s="159">
        <v>25</v>
      </c>
      <c r="H107" s="159">
        <v>0.75</v>
      </c>
      <c r="I107" s="165">
        <v>0.62979</v>
      </c>
      <c r="J107" s="165">
        <v>0.56741</v>
      </c>
      <c r="K107" s="166">
        <v>298.63684210526316</v>
      </c>
      <c r="L107" s="165">
        <v>0.65</v>
      </c>
      <c r="M107" s="159">
        <v>23.403405</v>
      </c>
      <c r="N107" s="159">
        <v>82.054791</v>
      </c>
      <c r="O107" s="160">
        <v>1</v>
      </c>
    </row>
    <row r="108" spans="2:15" ht="15">
      <c r="B108" s="91">
        <v>30</v>
      </c>
      <c r="C108" s="86" t="s">
        <v>139</v>
      </c>
      <c r="D108" s="86" t="s">
        <v>182</v>
      </c>
      <c r="E108" s="159">
        <v>3</v>
      </c>
      <c r="F108" s="159">
        <v>30</v>
      </c>
      <c r="G108" s="159">
        <v>40</v>
      </c>
      <c r="H108" s="159">
        <v>0.75</v>
      </c>
      <c r="I108" s="165">
        <v>0.5953700000000001</v>
      </c>
      <c r="J108" s="165">
        <v>0.53539</v>
      </c>
      <c r="K108" s="166">
        <v>281.7842105263158</v>
      </c>
      <c r="L108" s="165">
        <v>0.36</v>
      </c>
      <c r="M108" s="159">
        <v>23.433867</v>
      </c>
      <c r="N108" s="159">
        <v>82.054547</v>
      </c>
      <c r="O108" s="160">
        <v>1</v>
      </c>
    </row>
    <row r="109" spans="2:15" ht="15">
      <c r="B109" s="91">
        <v>31</v>
      </c>
      <c r="C109" s="86" t="s">
        <v>139</v>
      </c>
      <c r="D109" s="86" t="s">
        <v>183</v>
      </c>
      <c r="E109" s="159">
        <v>4</v>
      </c>
      <c r="F109" s="159">
        <v>20</v>
      </c>
      <c r="G109" s="159">
        <v>25</v>
      </c>
      <c r="H109" s="159">
        <v>0.75</v>
      </c>
      <c r="I109" s="165">
        <v>0.50986</v>
      </c>
      <c r="J109" s="165">
        <v>0.45553</v>
      </c>
      <c r="K109" s="166">
        <v>239.75263157894736</v>
      </c>
      <c r="L109" s="165">
        <v>0.37</v>
      </c>
      <c r="M109" s="159">
        <v>23.431799</v>
      </c>
      <c r="N109" s="159">
        <v>82.054588</v>
      </c>
      <c r="O109" s="160">
        <v>1</v>
      </c>
    </row>
    <row r="110" spans="2:15" ht="15">
      <c r="B110" s="91">
        <v>32</v>
      </c>
      <c r="C110" s="86" t="s">
        <v>144</v>
      </c>
      <c r="D110" s="86" t="s">
        <v>193</v>
      </c>
      <c r="E110" s="159">
        <v>1</v>
      </c>
      <c r="F110" s="159"/>
      <c r="G110" s="159"/>
      <c r="H110" s="159"/>
      <c r="I110" s="165">
        <v>2</v>
      </c>
      <c r="J110" s="165">
        <v>0.8</v>
      </c>
      <c r="K110" s="166">
        <v>421.05263157894734</v>
      </c>
      <c r="L110" s="165">
        <v>2.15</v>
      </c>
      <c r="M110" s="159">
        <v>23.432437</v>
      </c>
      <c r="N110" s="159">
        <v>82.54466</v>
      </c>
      <c r="O110" s="160">
        <v>1</v>
      </c>
    </row>
    <row r="111" spans="2:15" ht="15">
      <c r="B111" s="91">
        <v>33</v>
      </c>
      <c r="C111" s="86" t="s">
        <v>144</v>
      </c>
      <c r="D111" s="86" t="s">
        <v>194</v>
      </c>
      <c r="E111" s="159">
        <v>1</v>
      </c>
      <c r="F111" s="159"/>
      <c r="G111" s="159"/>
      <c r="H111" s="159"/>
      <c r="I111" s="165">
        <v>2</v>
      </c>
      <c r="J111" s="165">
        <v>0.8</v>
      </c>
      <c r="K111" s="166">
        <v>421.05263157894734</v>
      </c>
      <c r="L111" s="165">
        <v>2.15</v>
      </c>
      <c r="M111" s="159">
        <v>23.432026</v>
      </c>
      <c r="N111" s="159">
        <v>82.52961</v>
      </c>
      <c r="O111" s="160">
        <v>1</v>
      </c>
    </row>
    <row r="112" spans="2:15" ht="15">
      <c r="B112" s="91">
        <v>34</v>
      </c>
      <c r="C112" s="86" t="s">
        <v>144</v>
      </c>
      <c r="D112" s="86" t="s">
        <v>195</v>
      </c>
      <c r="E112" s="159">
        <v>1</v>
      </c>
      <c r="F112" s="159"/>
      <c r="G112" s="159"/>
      <c r="H112" s="159"/>
      <c r="I112" s="165">
        <v>2</v>
      </c>
      <c r="J112" s="165">
        <v>0.8</v>
      </c>
      <c r="K112" s="166">
        <v>421.05263157894734</v>
      </c>
      <c r="L112" s="165">
        <v>2.15</v>
      </c>
      <c r="M112" s="159">
        <v>23.431399</v>
      </c>
      <c r="N112" s="159">
        <v>82.45363</v>
      </c>
      <c r="O112" s="160">
        <v>1</v>
      </c>
    </row>
    <row r="113" spans="2:15" ht="15">
      <c r="B113" s="91">
        <v>35</v>
      </c>
      <c r="C113" s="86" t="s">
        <v>144</v>
      </c>
      <c r="D113" s="86" t="s">
        <v>196</v>
      </c>
      <c r="E113" s="159">
        <v>1</v>
      </c>
      <c r="F113" s="159"/>
      <c r="G113" s="159"/>
      <c r="H113" s="159"/>
      <c r="I113" s="165">
        <v>2</v>
      </c>
      <c r="J113" s="165">
        <v>0.8</v>
      </c>
      <c r="K113" s="166">
        <v>421.05263157894734</v>
      </c>
      <c r="L113" s="165">
        <v>2.15</v>
      </c>
      <c r="M113" s="159">
        <v>23.431721</v>
      </c>
      <c r="N113" s="159">
        <v>82.46212</v>
      </c>
      <c r="O113" s="160">
        <v>1</v>
      </c>
    </row>
    <row r="114" spans="2:15" ht="15">
      <c r="B114" s="91">
        <v>36</v>
      </c>
      <c r="C114" s="86" t="s">
        <v>139</v>
      </c>
      <c r="D114" s="86" t="s">
        <v>197</v>
      </c>
      <c r="E114" s="159">
        <v>10</v>
      </c>
      <c r="F114" s="159">
        <v>25</v>
      </c>
      <c r="G114" s="159">
        <v>30</v>
      </c>
      <c r="H114" s="159">
        <v>0.75</v>
      </c>
      <c r="I114" s="165">
        <v>1.4978799999999999</v>
      </c>
      <c r="J114" s="165">
        <v>1.37729</v>
      </c>
      <c r="K114" s="166">
        <v>724.8894736842105</v>
      </c>
      <c r="L114" s="165">
        <v>1.6</v>
      </c>
      <c r="M114" s="159">
        <v>23.447237</v>
      </c>
      <c r="N114" s="159">
        <v>82.062188</v>
      </c>
      <c r="O114" s="160">
        <v>1</v>
      </c>
    </row>
    <row r="115" spans="2:15" ht="15">
      <c r="B115" s="91">
        <v>37</v>
      </c>
      <c r="C115" s="86" t="s">
        <v>151</v>
      </c>
      <c r="D115" s="86" t="s">
        <v>197</v>
      </c>
      <c r="E115" s="159">
        <v>1</v>
      </c>
      <c r="F115" s="159">
        <v>20</v>
      </c>
      <c r="G115" s="159">
        <v>25</v>
      </c>
      <c r="H115" s="159">
        <v>3</v>
      </c>
      <c r="I115" s="165">
        <v>1.86715</v>
      </c>
      <c r="J115" s="165">
        <v>1.66757</v>
      </c>
      <c r="K115" s="166">
        <v>877.6684210526316</v>
      </c>
      <c r="L115" s="165">
        <v>1.93</v>
      </c>
      <c r="M115" s="159">
        <v>23.447567</v>
      </c>
      <c r="N115" s="159">
        <v>82.62838</v>
      </c>
      <c r="O115" s="160">
        <v>1</v>
      </c>
    </row>
    <row r="116" spans="2:15" ht="15">
      <c r="B116" s="91">
        <v>38</v>
      </c>
      <c r="C116" s="86" t="s">
        <v>139</v>
      </c>
      <c r="D116" s="86" t="s">
        <v>156</v>
      </c>
      <c r="E116" s="159">
        <v>8</v>
      </c>
      <c r="F116" s="159">
        <v>30</v>
      </c>
      <c r="G116" s="159">
        <v>30</v>
      </c>
      <c r="H116" s="159">
        <v>0.75</v>
      </c>
      <c r="I116" s="165">
        <v>1.3118400000000001</v>
      </c>
      <c r="J116" s="165">
        <v>1.20375</v>
      </c>
      <c r="K116" s="166">
        <v>633.5526315789474</v>
      </c>
      <c r="L116" s="165">
        <v>2</v>
      </c>
      <c r="M116" s="159">
        <v>23.447238</v>
      </c>
      <c r="N116" s="159">
        <v>82.65053</v>
      </c>
      <c r="O116" s="160">
        <v>1</v>
      </c>
    </row>
    <row r="117" spans="2:15" ht="15">
      <c r="B117" s="91">
        <v>39</v>
      </c>
      <c r="C117" s="86" t="s">
        <v>140</v>
      </c>
      <c r="D117" s="86" t="s">
        <v>156</v>
      </c>
      <c r="E117" s="159">
        <v>1</v>
      </c>
      <c r="F117" s="159"/>
      <c r="G117" s="159"/>
      <c r="H117" s="159"/>
      <c r="I117" s="165">
        <v>1.1</v>
      </c>
      <c r="J117" s="165">
        <v>0.3</v>
      </c>
      <c r="K117" s="166">
        <v>157.89473684210526</v>
      </c>
      <c r="L117" s="165"/>
      <c r="M117" s="159">
        <v>23.446562</v>
      </c>
      <c r="N117" s="159">
        <v>82.64433</v>
      </c>
      <c r="O117" s="160">
        <v>1</v>
      </c>
    </row>
    <row r="118" spans="2:15" ht="15">
      <c r="B118" s="91">
        <v>40</v>
      </c>
      <c r="C118" s="86" t="s">
        <v>152</v>
      </c>
      <c r="D118" s="86" t="s">
        <v>156</v>
      </c>
      <c r="E118" s="159">
        <v>1</v>
      </c>
      <c r="F118" s="159">
        <v>30</v>
      </c>
      <c r="G118" s="159">
        <v>1</v>
      </c>
      <c r="H118" s="159">
        <v>2</v>
      </c>
      <c r="I118" s="165">
        <v>20.23168</v>
      </c>
      <c r="J118" s="165">
        <v>3.67446</v>
      </c>
      <c r="K118" s="166">
        <v>1933.9263157894736</v>
      </c>
      <c r="L118" s="165">
        <v>14.5</v>
      </c>
      <c r="M118" s="159">
        <v>23.446305</v>
      </c>
      <c r="N118" s="159">
        <v>82.063492</v>
      </c>
      <c r="O118" s="161">
        <v>12</v>
      </c>
    </row>
    <row r="119" spans="2:15" ht="15">
      <c r="B119" s="91">
        <v>41</v>
      </c>
      <c r="C119" s="86" t="s">
        <v>151</v>
      </c>
      <c r="D119" s="86" t="s">
        <v>157</v>
      </c>
      <c r="E119" s="159">
        <v>1</v>
      </c>
      <c r="F119" s="159">
        <v>20</v>
      </c>
      <c r="G119" s="159">
        <v>25</v>
      </c>
      <c r="H119" s="159">
        <v>3</v>
      </c>
      <c r="I119" s="165">
        <v>1.86715</v>
      </c>
      <c r="J119" s="165">
        <v>1.66757</v>
      </c>
      <c r="K119" s="166">
        <v>877.6684210526316</v>
      </c>
      <c r="L119" s="165">
        <v>1.93</v>
      </c>
      <c r="M119" s="159">
        <v>23.445298</v>
      </c>
      <c r="N119" s="159">
        <v>82.59797</v>
      </c>
      <c r="O119" s="160">
        <v>1</v>
      </c>
    </row>
    <row r="120" spans="2:15" ht="15">
      <c r="B120" s="91">
        <v>42</v>
      </c>
      <c r="C120" s="86" t="s">
        <v>139</v>
      </c>
      <c r="D120" s="86" t="s">
        <v>158</v>
      </c>
      <c r="E120" s="159">
        <v>7</v>
      </c>
      <c r="F120" s="159">
        <v>30</v>
      </c>
      <c r="G120" s="159">
        <v>40</v>
      </c>
      <c r="H120" s="159">
        <v>0.75</v>
      </c>
      <c r="I120" s="165">
        <v>1.34162</v>
      </c>
      <c r="J120" s="165">
        <v>1.23157</v>
      </c>
      <c r="K120" s="166">
        <v>648.1947368421053</v>
      </c>
      <c r="L120" s="165">
        <v>0.56</v>
      </c>
      <c r="M120" s="159">
        <v>23.45112</v>
      </c>
      <c r="N120" s="159"/>
      <c r="O120" s="160">
        <v>1</v>
      </c>
    </row>
    <row r="121" spans="2:15" ht="15">
      <c r="B121" s="91">
        <v>43</v>
      </c>
      <c r="C121" s="86" t="s">
        <v>139</v>
      </c>
      <c r="D121" s="86" t="s">
        <v>159</v>
      </c>
      <c r="E121" s="159">
        <v>10</v>
      </c>
      <c r="F121" s="159">
        <v>25</v>
      </c>
      <c r="G121" s="159">
        <v>30</v>
      </c>
      <c r="H121" s="159">
        <v>0.75</v>
      </c>
      <c r="I121" s="165">
        <v>1.4978799999999999</v>
      </c>
      <c r="J121" s="165">
        <v>1.37729</v>
      </c>
      <c r="K121" s="166">
        <v>724.8894736842105</v>
      </c>
      <c r="L121" s="165">
        <v>1.8</v>
      </c>
      <c r="M121" s="159">
        <v>23.412374</v>
      </c>
      <c r="N121" s="159">
        <v>82.006148</v>
      </c>
      <c r="O121" s="160">
        <v>1</v>
      </c>
    </row>
    <row r="122" spans="2:15" ht="15">
      <c r="B122" s="91">
        <v>44</v>
      </c>
      <c r="C122" s="86" t="s">
        <v>140</v>
      </c>
      <c r="D122" s="86" t="s">
        <v>160</v>
      </c>
      <c r="E122" s="159">
        <v>1</v>
      </c>
      <c r="F122" s="159"/>
      <c r="G122" s="159"/>
      <c r="H122" s="159"/>
      <c r="I122" s="165">
        <v>1.1</v>
      </c>
      <c r="J122" s="165">
        <v>0.3</v>
      </c>
      <c r="K122" s="166">
        <v>157.89473684210526</v>
      </c>
      <c r="L122" s="165"/>
      <c r="M122" s="159">
        <v>23.412374</v>
      </c>
      <c r="N122" s="159">
        <v>81.966629</v>
      </c>
      <c r="O122" s="160">
        <v>1</v>
      </c>
    </row>
    <row r="123" spans="2:15" ht="15">
      <c r="B123" s="91">
        <v>45</v>
      </c>
      <c r="C123" s="86" t="s">
        <v>140</v>
      </c>
      <c r="D123" s="86" t="s">
        <v>199</v>
      </c>
      <c r="E123" s="159">
        <v>1</v>
      </c>
      <c r="F123" s="159"/>
      <c r="G123" s="159"/>
      <c r="H123" s="159"/>
      <c r="I123" s="165">
        <v>1.1</v>
      </c>
      <c r="J123" s="165">
        <v>0.3</v>
      </c>
      <c r="K123" s="166">
        <v>157.89473684210526</v>
      </c>
      <c r="L123" s="165"/>
      <c r="M123" s="159">
        <v>23.412374</v>
      </c>
      <c r="N123" s="159">
        <v>81.966629</v>
      </c>
      <c r="O123" s="160">
        <v>1</v>
      </c>
    </row>
    <row r="124" spans="2:15" ht="15">
      <c r="B124" s="91">
        <v>46</v>
      </c>
      <c r="C124" s="86" t="s">
        <v>140</v>
      </c>
      <c r="D124" s="86" t="s">
        <v>161</v>
      </c>
      <c r="E124" s="159">
        <v>1</v>
      </c>
      <c r="F124" s="159"/>
      <c r="G124" s="159"/>
      <c r="H124" s="159"/>
      <c r="I124" s="165">
        <v>1.1</v>
      </c>
      <c r="J124" s="165">
        <v>0.3</v>
      </c>
      <c r="K124" s="166">
        <v>157.89473684210526</v>
      </c>
      <c r="L124" s="165"/>
      <c r="M124" s="159"/>
      <c r="N124" s="159">
        <v>81.966629</v>
      </c>
      <c r="O124" s="160">
        <v>1</v>
      </c>
    </row>
    <row r="125" spans="2:15" ht="15">
      <c r="B125" s="91">
        <v>47</v>
      </c>
      <c r="C125" s="86" t="s">
        <v>139</v>
      </c>
      <c r="D125" s="86" t="s">
        <v>200</v>
      </c>
      <c r="E125" s="159">
        <v>5</v>
      </c>
      <c r="F125" s="159">
        <v>20</v>
      </c>
      <c r="G125" s="159">
        <v>30</v>
      </c>
      <c r="H125" s="159">
        <v>0.75</v>
      </c>
      <c r="I125" s="165">
        <v>0.69781</v>
      </c>
      <c r="J125" s="165">
        <v>0.63088</v>
      </c>
      <c r="K125" s="166">
        <v>332.0421052631579</v>
      </c>
      <c r="L125" s="165">
        <v>0.91</v>
      </c>
      <c r="M125" s="159">
        <v>23.425384</v>
      </c>
      <c r="N125" s="159">
        <v>82.047831</v>
      </c>
      <c r="O125" s="160">
        <v>1</v>
      </c>
    </row>
    <row r="126" spans="2:15" ht="15">
      <c r="B126" s="91">
        <v>48</v>
      </c>
      <c r="C126" s="86" t="s">
        <v>139</v>
      </c>
      <c r="D126" s="86" t="s">
        <v>200</v>
      </c>
      <c r="E126" s="159">
        <v>5</v>
      </c>
      <c r="F126" s="159">
        <v>20</v>
      </c>
      <c r="G126" s="159">
        <v>25</v>
      </c>
      <c r="H126" s="159">
        <v>0.75</v>
      </c>
      <c r="I126" s="165">
        <v>0.62979</v>
      </c>
      <c r="J126" s="165">
        <v>0.56741</v>
      </c>
      <c r="K126" s="166">
        <v>298.63684210526316</v>
      </c>
      <c r="L126" s="165">
        <v>0.15</v>
      </c>
      <c r="M126" s="159">
        <v>23.429211</v>
      </c>
      <c r="N126" s="159">
        <v>80.051994</v>
      </c>
      <c r="O126" s="160">
        <v>1</v>
      </c>
    </row>
    <row r="127" spans="2:15" ht="15">
      <c r="B127" s="91">
        <v>49</v>
      </c>
      <c r="C127" s="86" t="s">
        <v>139</v>
      </c>
      <c r="D127" s="86" t="s">
        <v>198</v>
      </c>
      <c r="E127" s="159">
        <v>1</v>
      </c>
      <c r="F127" s="159">
        <v>60</v>
      </c>
      <c r="G127" s="159">
        <v>50</v>
      </c>
      <c r="H127" s="159">
        <v>0.75</v>
      </c>
      <c r="I127" s="165">
        <v>0.3372</v>
      </c>
      <c r="J127" s="165">
        <v>0.29477</v>
      </c>
      <c r="K127" s="166">
        <v>155.14210526315787</v>
      </c>
      <c r="L127" s="165">
        <v>0.41</v>
      </c>
      <c r="M127" s="159">
        <v>23.421885</v>
      </c>
      <c r="N127" s="159">
        <v>82.049155</v>
      </c>
      <c r="O127" s="160">
        <v>1</v>
      </c>
    </row>
    <row r="128" spans="2:15" ht="15">
      <c r="B128" s="91">
        <v>50</v>
      </c>
      <c r="C128" s="86" t="s">
        <v>144</v>
      </c>
      <c r="D128" s="86" t="s">
        <v>184</v>
      </c>
      <c r="E128" s="159">
        <v>1</v>
      </c>
      <c r="F128" s="159"/>
      <c r="G128" s="159"/>
      <c r="H128" s="159"/>
      <c r="I128" s="165">
        <v>2</v>
      </c>
      <c r="J128" s="165">
        <v>0.8</v>
      </c>
      <c r="K128" s="166">
        <v>421.05263157894734</v>
      </c>
      <c r="L128" s="165">
        <v>2.15</v>
      </c>
      <c r="M128" s="159">
        <v>23.42318</v>
      </c>
      <c r="N128" s="159">
        <v>82.047777</v>
      </c>
      <c r="O128" s="160">
        <v>1</v>
      </c>
    </row>
    <row r="129" spans="2:15" ht="15">
      <c r="B129" s="91">
        <v>51</v>
      </c>
      <c r="C129" s="86" t="s">
        <v>139</v>
      </c>
      <c r="D129" s="86" t="s">
        <v>192</v>
      </c>
      <c r="E129" s="159">
        <v>3</v>
      </c>
      <c r="F129" s="159">
        <v>30</v>
      </c>
      <c r="G129" s="159">
        <v>40</v>
      </c>
      <c r="H129" s="159">
        <v>0.75</v>
      </c>
      <c r="I129" s="165">
        <v>0.5953700000000001</v>
      </c>
      <c r="J129" s="165">
        <v>0.53539</v>
      </c>
      <c r="K129" s="166">
        <v>281.7842105263158</v>
      </c>
      <c r="L129" s="165">
        <v>0.4</v>
      </c>
      <c r="M129" s="159">
        <v>23.421769</v>
      </c>
      <c r="N129" s="159">
        <v>82.044742</v>
      </c>
      <c r="O129" s="160">
        <v>1</v>
      </c>
    </row>
    <row r="130" spans="2:15" ht="15">
      <c r="B130" s="91">
        <v>52</v>
      </c>
      <c r="C130" s="86" t="s">
        <v>151</v>
      </c>
      <c r="D130" s="86" t="s">
        <v>191</v>
      </c>
      <c r="E130" s="159">
        <v>1</v>
      </c>
      <c r="F130" s="159">
        <v>20</v>
      </c>
      <c r="G130" s="159">
        <v>25</v>
      </c>
      <c r="H130" s="159">
        <v>2</v>
      </c>
      <c r="I130" s="165">
        <v>1.31628</v>
      </c>
      <c r="J130" s="165">
        <v>1.15227</v>
      </c>
      <c r="K130" s="166">
        <v>606.457894736842</v>
      </c>
      <c r="L130" s="165">
        <v>1.93</v>
      </c>
      <c r="M130" s="159">
        <v>23.431852</v>
      </c>
      <c r="N130" s="159">
        <v>82.050868</v>
      </c>
      <c r="O130" s="160">
        <v>1</v>
      </c>
    </row>
    <row r="131" spans="2:15" ht="15">
      <c r="B131" s="91">
        <v>53</v>
      </c>
      <c r="C131" s="86" t="s">
        <v>139</v>
      </c>
      <c r="D131" s="86" t="s">
        <v>190</v>
      </c>
      <c r="E131" s="159">
        <v>2</v>
      </c>
      <c r="F131" s="159">
        <v>30</v>
      </c>
      <c r="G131" s="159">
        <v>40</v>
      </c>
      <c r="H131" s="159">
        <v>0.75</v>
      </c>
      <c r="I131" s="165">
        <v>0.40881</v>
      </c>
      <c r="J131" s="165">
        <v>0.36135</v>
      </c>
      <c r="K131" s="166">
        <v>190.18421052631578</v>
      </c>
      <c r="L131" s="165">
        <v>0.2</v>
      </c>
      <c r="M131" s="159">
        <v>23.428184</v>
      </c>
      <c r="N131" s="159">
        <v>82.047333</v>
      </c>
      <c r="O131" s="160">
        <v>1</v>
      </c>
    </row>
    <row r="132" spans="2:15" ht="15">
      <c r="B132" s="91">
        <v>54</v>
      </c>
      <c r="C132" s="86" t="s">
        <v>139</v>
      </c>
      <c r="D132" s="86" t="s">
        <v>189</v>
      </c>
      <c r="E132" s="159">
        <v>8</v>
      </c>
      <c r="F132" s="159">
        <v>25</v>
      </c>
      <c r="G132" s="159">
        <v>25</v>
      </c>
      <c r="H132" s="159">
        <v>0.75</v>
      </c>
      <c r="I132" s="165">
        <v>1.09663</v>
      </c>
      <c r="J132" s="165">
        <v>1.00295</v>
      </c>
      <c r="K132" s="166">
        <v>527.8684210526316</v>
      </c>
      <c r="L132" s="165">
        <v>1.32</v>
      </c>
      <c r="M132" s="159">
        <v>23.436369</v>
      </c>
      <c r="N132" s="159">
        <v>82.047729</v>
      </c>
      <c r="O132" s="160">
        <v>1</v>
      </c>
    </row>
    <row r="133" spans="2:15" ht="15">
      <c r="B133" s="91">
        <v>55</v>
      </c>
      <c r="C133" s="86" t="s">
        <v>140</v>
      </c>
      <c r="D133" s="86" t="s">
        <v>188</v>
      </c>
      <c r="E133" s="159">
        <v>1</v>
      </c>
      <c r="F133" s="159"/>
      <c r="G133" s="159"/>
      <c r="H133" s="159"/>
      <c r="I133" s="165">
        <v>1.1</v>
      </c>
      <c r="J133" s="165">
        <v>0.3</v>
      </c>
      <c r="K133" s="166">
        <v>157.89473684210526</v>
      </c>
      <c r="L133" s="165"/>
      <c r="M133" s="159">
        <v>23.427599</v>
      </c>
      <c r="N133" s="159">
        <v>82.044126</v>
      </c>
      <c r="O133" s="160">
        <v>1</v>
      </c>
    </row>
    <row r="134" spans="2:15" ht="15">
      <c r="B134" s="91">
        <v>56</v>
      </c>
      <c r="C134" s="86" t="s">
        <v>138</v>
      </c>
      <c r="D134" s="86" t="s">
        <v>187</v>
      </c>
      <c r="E134" s="159">
        <v>1</v>
      </c>
      <c r="F134" s="159"/>
      <c r="G134" s="159"/>
      <c r="H134" s="159"/>
      <c r="I134" s="165">
        <v>1.1</v>
      </c>
      <c r="J134" s="165">
        <v>0.3</v>
      </c>
      <c r="K134" s="166">
        <v>157.89473684210526</v>
      </c>
      <c r="L134" s="165"/>
      <c r="M134" s="159">
        <v>23.427205</v>
      </c>
      <c r="N134" s="159">
        <v>82.04413</v>
      </c>
      <c r="O134" s="160">
        <v>1</v>
      </c>
    </row>
    <row r="135" spans="2:15" ht="15">
      <c r="B135" s="91">
        <v>57</v>
      </c>
      <c r="C135" s="86" t="s">
        <v>139</v>
      </c>
      <c r="D135" s="86" t="s">
        <v>186</v>
      </c>
      <c r="E135" s="159">
        <v>7</v>
      </c>
      <c r="F135" s="159">
        <v>25</v>
      </c>
      <c r="G135" s="159">
        <v>30</v>
      </c>
      <c r="H135" s="159">
        <v>0.75</v>
      </c>
      <c r="I135" s="165">
        <v>1.05813</v>
      </c>
      <c r="J135" s="165">
        <v>0.96704</v>
      </c>
      <c r="K135" s="166">
        <v>508.9684210526316</v>
      </c>
      <c r="L135" s="165">
        <v>1.38</v>
      </c>
      <c r="M135" s="159">
        <v>23.435133</v>
      </c>
      <c r="N135" s="159">
        <v>82.044312</v>
      </c>
      <c r="O135" s="160">
        <v>1</v>
      </c>
    </row>
    <row r="136" spans="2:15" ht="15">
      <c r="B136" s="91">
        <v>58</v>
      </c>
      <c r="C136" s="86" t="s">
        <v>139</v>
      </c>
      <c r="D136" s="86" t="s">
        <v>185</v>
      </c>
      <c r="E136" s="159">
        <v>5</v>
      </c>
      <c r="F136" s="159">
        <v>20</v>
      </c>
      <c r="G136" s="159">
        <v>25</v>
      </c>
      <c r="H136" s="159">
        <v>0.75</v>
      </c>
      <c r="I136" s="165">
        <v>0.62979</v>
      </c>
      <c r="J136" s="165">
        <v>0.56741</v>
      </c>
      <c r="K136" s="166">
        <v>298.63684210526316</v>
      </c>
      <c r="L136" s="165">
        <v>0.81</v>
      </c>
      <c r="M136" s="159">
        <v>23.431135</v>
      </c>
      <c r="N136" s="159">
        <v>82.04899</v>
      </c>
      <c r="O136" s="160">
        <v>1</v>
      </c>
    </row>
    <row r="137" spans="2:15" ht="15">
      <c r="B137" s="91">
        <v>59</v>
      </c>
      <c r="C137" s="86" t="s">
        <v>138</v>
      </c>
      <c r="D137" s="86" t="s">
        <v>184</v>
      </c>
      <c r="E137" s="159"/>
      <c r="F137" s="159"/>
      <c r="G137" s="159"/>
      <c r="H137" s="159"/>
      <c r="I137" s="165">
        <v>1.1</v>
      </c>
      <c r="J137" s="165">
        <v>0.3</v>
      </c>
      <c r="K137" s="166">
        <v>157.89473684210526</v>
      </c>
      <c r="L137" s="165"/>
      <c r="M137" s="159">
        <v>23.42318</v>
      </c>
      <c r="N137" s="159">
        <v>82.047777</v>
      </c>
      <c r="O137" s="160">
        <v>1</v>
      </c>
    </row>
    <row r="138" spans="2:15" ht="15">
      <c r="B138" s="123" t="s">
        <v>145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5"/>
    </row>
    <row r="139" spans="2:15" ht="15">
      <c r="B139" s="126" t="s">
        <v>150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8"/>
    </row>
    <row r="140" spans="2:15" ht="15">
      <c r="B140" s="92">
        <v>1</v>
      </c>
      <c r="C140" s="86" t="s">
        <v>144</v>
      </c>
      <c r="D140" s="86" t="s">
        <v>147</v>
      </c>
      <c r="E140" s="159">
        <v>1</v>
      </c>
      <c r="F140" s="159"/>
      <c r="G140" s="159"/>
      <c r="H140" s="159"/>
      <c r="I140" s="165">
        <v>2</v>
      </c>
      <c r="J140" s="165">
        <v>0.8</v>
      </c>
      <c r="K140" s="166">
        <v>421.05263157894734</v>
      </c>
      <c r="L140" s="159">
        <v>2.15</v>
      </c>
      <c r="M140" s="159">
        <v>23.438505</v>
      </c>
      <c r="N140" s="159">
        <v>82.047658</v>
      </c>
      <c r="O140" s="160">
        <v>1</v>
      </c>
    </row>
    <row r="141" spans="2:15" ht="15">
      <c r="B141" s="92">
        <v>2</v>
      </c>
      <c r="C141" s="86" t="s">
        <v>201</v>
      </c>
      <c r="D141" s="86" t="s">
        <v>147</v>
      </c>
      <c r="E141" s="159" t="s">
        <v>202</v>
      </c>
      <c r="F141" s="159">
        <v>150</v>
      </c>
      <c r="G141" s="159">
        <v>30</v>
      </c>
      <c r="H141" s="159"/>
      <c r="I141" s="165">
        <v>0.16828</v>
      </c>
      <c r="J141" s="165">
        <v>0.09445</v>
      </c>
      <c r="K141" s="166">
        <v>49.71052631578947</v>
      </c>
      <c r="L141" s="159">
        <v>0.51</v>
      </c>
      <c r="M141" s="159">
        <v>23.422696</v>
      </c>
      <c r="N141" s="159">
        <v>82.042259</v>
      </c>
      <c r="O141" s="161">
        <v>4</v>
      </c>
    </row>
    <row r="142" spans="2:15" ht="15">
      <c r="B142" s="123" t="s">
        <v>119</v>
      </c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5"/>
    </row>
    <row r="143" spans="2:15" ht="15">
      <c r="B143" s="126" t="s">
        <v>203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8"/>
    </row>
    <row r="144" spans="2:15" ht="15">
      <c r="B144" s="92">
        <v>1</v>
      </c>
      <c r="C144" s="86" t="s">
        <v>140</v>
      </c>
      <c r="D144" s="86" t="s">
        <v>204</v>
      </c>
      <c r="E144" s="159">
        <v>1</v>
      </c>
      <c r="F144" s="159"/>
      <c r="G144" s="159"/>
      <c r="H144" s="159"/>
      <c r="I144" s="165">
        <v>1.1</v>
      </c>
      <c r="J144" s="165">
        <v>0.3</v>
      </c>
      <c r="K144" s="166">
        <v>157.89473684210526</v>
      </c>
      <c r="L144" s="159"/>
      <c r="M144" s="159">
        <v>23.441843</v>
      </c>
      <c r="N144" s="159">
        <v>82.034992</v>
      </c>
      <c r="O144" s="160">
        <v>1</v>
      </c>
    </row>
    <row r="145" spans="2:15" ht="15">
      <c r="B145" s="92">
        <v>2</v>
      </c>
      <c r="C145" s="86" t="s">
        <v>140</v>
      </c>
      <c r="D145" s="86" t="s">
        <v>205</v>
      </c>
      <c r="E145" s="159">
        <v>1</v>
      </c>
      <c r="F145" s="159"/>
      <c r="G145" s="159"/>
      <c r="H145" s="159"/>
      <c r="I145" s="165">
        <v>1.1</v>
      </c>
      <c r="J145" s="165">
        <v>0.3</v>
      </c>
      <c r="K145" s="166">
        <v>157.89473684210526</v>
      </c>
      <c r="L145" s="159"/>
      <c r="M145" s="159">
        <v>23.441865</v>
      </c>
      <c r="N145" s="159">
        <v>82.034772</v>
      </c>
      <c r="O145" s="160">
        <v>1</v>
      </c>
    </row>
    <row r="146" spans="2:15" ht="15">
      <c r="B146" s="92">
        <v>3</v>
      </c>
      <c r="C146" s="86" t="s">
        <v>143</v>
      </c>
      <c r="D146" s="86" t="s">
        <v>206</v>
      </c>
      <c r="E146" s="159">
        <v>15</v>
      </c>
      <c r="F146" s="159">
        <v>25</v>
      </c>
      <c r="G146" s="159">
        <v>30</v>
      </c>
      <c r="H146" s="159">
        <v>0.75</v>
      </c>
      <c r="I146" s="165">
        <v>2.2308100000000004</v>
      </c>
      <c r="J146" s="165">
        <v>2.06104</v>
      </c>
      <c r="K146" s="166">
        <v>1084.7578947368422</v>
      </c>
      <c r="L146" s="159">
        <v>3.14</v>
      </c>
      <c r="M146" s="159">
        <v>23.440162</v>
      </c>
      <c r="N146" s="159">
        <v>82.035063</v>
      </c>
      <c r="O146" s="160">
        <v>1</v>
      </c>
    </row>
    <row r="147" spans="2:15" ht="15">
      <c r="B147" s="92">
        <v>4</v>
      </c>
      <c r="C147" s="86" t="s">
        <v>151</v>
      </c>
      <c r="D147" s="86" t="s">
        <v>206</v>
      </c>
      <c r="E147" s="159">
        <v>1</v>
      </c>
      <c r="F147" s="159">
        <v>20</v>
      </c>
      <c r="G147" s="159">
        <v>25</v>
      </c>
      <c r="H147" s="159">
        <v>3</v>
      </c>
      <c r="I147" s="165">
        <v>1.86715</v>
      </c>
      <c r="J147" s="165">
        <v>1.66757</v>
      </c>
      <c r="K147" s="166">
        <v>877.6684210526316</v>
      </c>
      <c r="L147" s="159">
        <v>1.93</v>
      </c>
      <c r="M147" s="159">
        <v>23.440095</v>
      </c>
      <c r="N147" s="159">
        <v>82.03542</v>
      </c>
      <c r="O147" s="160">
        <v>1</v>
      </c>
    </row>
    <row r="148" spans="2:15" ht="15">
      <c r="B148" s="92">
        <v>5</v>
      </c>
      <c r="C148" s="86" t="s">
        <v>138</v>
      </c>
      <c r="D148" s="86" t="s">
        <v>206</v>
      </c>
      <c r="E148" s="159">
        <v>1</v>
      </c>
      <c r="F148" s="159"/>
      <c r="G148" s="159"/>
      <c r="H148" s="159"/>
      <c r="I148" s="165">
        <v>1.1</v>
      </c>
      <c r="J148" s="165">
        <v>0.3</v>
      </c>
      <c r="K148" s="166">
        <v>157.89473684210526</v>
      </c>
      <c r="L148" s="159"/>
      <c r="M148" s="159">
        <v>23.441092</v>
      </c>
      <c r="N148" s="159">
        <v>82.035749</v>
      </c>
      <c r="O148" s="160">
        <v>1</v>
      </c>
    </row>
    <row r="149" spans="2:15" ht="15">
      <c r="B149" s="92">
        <v>6</v>
      </c>
      <c r="C149" s="86" t="s">
        <v>143</v>
      </c>
      <c r="D149" s="86" t="s">
        <v>207</v>
      </c>
      <c r="E149" s="159">
        <v>10</v>
      </c>
      <c r="F149" s="159">
        <v>35</v>
      </c>
      <c r="G149" s="159">
        <v>30</v>
      </c>
      <c r="H149" s="159">
        <v>0.75</v>
      </c>
      <c r="I149" s="165">
        <v>1.76545</v>
      </c>
      <c r="J149" s="165">
        <v>1.62694</v>
      </c>
      <c r="K149" s="166">
        <v>856.2842105263157</v>
      </c>
      <c r="L149" s="159">
        <v>2.02</v>
      </c>
      <c r="M149" s="159">
        <v>23.442353</v>
      </c>
      <c r="N149" s="159">
        <v>82.03589</v>
      </c>
      <c r="O149" s="160">
        <v>1</v>
      </c>
    </row>
    <row r="150" spans="2:15" ht="15">
      <c r="B150" s="92">
        <v>7</v>
      </c>
      <c r="C150" s="86" t="s">
        <v>143</v>
      </c>
      <c r="D150" s="86" t="s">
        <v>208</v>
      </c>
      <c r="E150" s="159">
        <v>10</v>
      </c>
      <c r="F150" s="159">
        <v>35</v>
      </c>
      <c r="G150" s="159">
        <v>30</v>
      </c>
      <c r="H150" s="159">
        <v>0.75</v>
      </c>
      <c r="I150" s="165">
        <v>1.76545</v>
      </c>
      <c r="J150" s="165">
        <v>1.62694</v>
      </c>
      <c r="K150" s="166">
        <v>856.2842105263157</v>
      </c>
      <c r="L150" s="159">
        <v>1.4</v>
      </c>
      <c r="M150" s="159">
        <v>23.441258</v>
      </c>
      <c r="N150" s="159">
        <v>82.038512</v>
      </c>
      <c r="O150" s="160">
        <v>1</v>
      </c>
    </row>
    <row r="151" spans="2:15" ht="15">
      <c r="B151" s="92">
        <v>8</v>
      </c>
      <c r="C151" s="86" t="s">
        <v>143</v>
      </c>
      <c r="D151" s="86" t="s">
        <v>209</v>
      </c>
      <c r="E151" s="159">
        <v>7</v>
      </c>
      <c r="F151" s="159">
        <v>30</v>
      </c>
      <c r="G151" s="159">
        <v>40</v>
      </c>
      <c r="H151" s="159">
        <v>0.75</v>
      </c>
      <c r="I151" s="165">
        <v>1.34162</v>
      </c>
      <c r="J151" s="165">
        <v>1.23157</v>
      </c>
      <c r="K151" s="166">
        <v>648.1947368421053</v>
      </c>
      <c r="L151" s="159">
        <v>0.45</v>
      </c>
      <c r="M151" s="159">
        <v>23.440333</v>
      </c>
      <c r="N151" s="159">
        <v>82.038528</v>
      </c>
      <c r="O151" s="160">
        <v>1</v>
      </c>
    </row>
    <row r="152" spans="2:15" ht="15">
      <c r="B152" s="92">
        <v>9</v>
      </c>
      <c r="C152" s="86" t="s">
        <v>143</v>
      </c>
      <c r="D152" s="86" t="s">
        <v>210</v>
      </c>
      <c r="E152" s="159">
        <v>5</v>
      </c>
      <c r="F152" s="159">
        <v>20</v>
      </c>
      <c r="G152" s="159">
        <v>30</v>
      </c>
      <c r="H152" s="159">
        <v>0.75</v>
      </c>
      <c r="I152" s="165">
        <v>0.69781</v>
      </c>
      <c r="J152" s="165">
        <v>0.63088</v>
      </c>
      <c r="K152" s="166">
        <v>332.0421052631579</v>
      </c>
      <c r="L152" s="159">
        <v>0.08</v>
      </c>
      <c r="M152" s="159">
        <v>23.441178</v>
      </c>
      <c r="N152" s="159">
        <v>82.03948</v>
      </c>
      <c r="O152" s="160">
        <v>1</v>
      </c>
    </row>
    <row r="153" spans="2:15" ht="15">
      <c r="B153" s="92">
        <v>10</v>
      </c>
      <c r="C153" s="86" t="s">
        <v>143</v>
      </c>
      <c r="D153" s="86" t="s">
        <v>211</v>
      </c>
      <c r="E153" s="159">
        <v>2</v>
      </c>
      <c r="F153" s="159">
        <v>30</v>
      </c>
      <c r="G153" s="159">
        <v>25</v>
      </c>
      <c r="H153" s="159">
        <v>0.75</v>
      </c>
      <c r="I153" s="165">
        <v>0.32416</v>
      </c>
      <c r="J153" s="165">
        <v>0.28232</v>
      </c>
      <c r="K153" s="166">
        <v>148.58947368421053</v>
      </c>
      <c r="L153" s="159">
        <v>0.15</v>
      </c>
      <c r="M153" s="159">
        <v>23.441518</v>
      </c>
      <c r="N153" s="159">
        <v>82.039435</v>
      </c>
      <c r="O153" s="160">
        <v>1</v>
      </c>
    </row>
    <row r="154" spans="2:15" ht="15">
      <c r="B154" s="92">
        <v>11</v>
      </c>
      <c r="C154" s="86" t="s">
        <v>140</v>
      </c>
      <c r="D154" s="86" t="s">
        <v>211</v>
      </c>
      <c r="E154" s="159">
        <v>1</v>
      </c>
      <c r="F154" s="159"/>
      <c r="G154" s="159"/>
      <c r="H154" s="159"/>
      <c r="I154" s="165">
        <v>1.1</v>
      </c>
      <c r="J154" s="165">
        <v>0.3</v>
      </c>
      <c r="K154" s="166">
        <v>157.89473684210526</v>
      </c>
      <c r="L154" s="159"/>
      <c r="M154" s="159">
        <v>23.4401</v>
      </c>
      <c r="N154" s="159">
        <v>82.039947</v>
      </c>
      <c r="O154" s="160">
        <v>1</v>
      </c>
    </row>
    <row r="155" spans="2:15" ht="15">
      <c r="B155" s="92">
        <v>12</v>
      </c>
      <c r="C155" s="86" t="s">
        <v>143</v>
      </c>
      <c r="D155" s="86" t="s">
        <v>212</v>
      </c>
      <c r="E155" s="159">
        <v>3</v>
      </c>
      <c r="F155" s="159">
        <v>20</v>
      </c>
      <c r="G155" s="159">
        <v>30</v>
      </c>
      <c r="H155" s="159">
        <v>0.75</v>
      </c>
      <c r="I155" s="165">
        <v>0.43128</v>
      </c>
      <c r="J155" s="165">
        <v>0.38224</v>
      </c>
      <c r="K155" s="166">
        <v>201.17894736842106</v>
      </c>
      <c r="L155" s="159">
        <v>0.35</v>
      </c>
      <c r="M155" s="159">
        <v>23.444315</v>
      </c>
      <c r="N155" s="159">
        <v>82.026888</v>
      </c>
      <c r="O155" s="160">
        <v>1</v>
      </c>
    </row>
    <row r="156" spans="2:15" ht="15">
      <c r="B156" s="92">
        <v>13</v>
      </c>
      <c r="C156" s="86" t="s">
        <v>151</v>
      </c>
      <c r="D156" s="86" t="s">
        <v>213</v>
      </c>
      <c r="E156" s="159">
        <v>1</v>
      </c>
      <c r="F156" s="159">
        <v>20</v>
      </c>
      <c r="G156" s="159">
        <v>25</v>
      </c>
      <c r="H156" s="159">
        <v>3</v>
      </c>
      <c r="I156" s="165">
        <v>1.86715</v>
      </c>
      <c r="J156" s="165">
        <v>1.66757</v>
      </c>
      <c r="K156" s="166">
        <v>877.6684210526316</v>
      </c>
      <c r="L156" s="159">
        <v>1.93</v>
      </c>
      <c r="M156" s="159">
        <v>23.439777</v>
      </c>
      <c r="N156" s="159">
        <v>82.033385</v>
      </c>
      <c r="O156" s="160">
        <v>1</v>
      </c>
    </row>
    <row r="157" spans="2:15" ht="15">
      <c r="B157" s="92">
        <v>14</v>
      </c>
      <c r="C157" s="86" t="s">
        <v>143</v>
      </c>
      <c r="D157" s="86" t="s">
        <v>213</v>
      </c>
      <c r="E157" s="159">
        <v>15</v>
      </c>
      <c r="F157" s="159">
        <v>20</v>
      </c>
      <c r="G157" s="159">
        <v>30</v>
      </c>
      <c r="H157" s="159">
        <v>0.75</v>
      </c>
      <c r="I157" s="165">
        <v>2.0304</v>
      </c>
      <c r="J157" s="165">
        <v>1.87406</v>
      </c>
      <c r="K157" s="166">
        <v>986.3473684210526</v>
      </c>
      <c r="L157" s="159">
        <v>2.02</v>
      </c>
      <c r="M157" s="159">
        <v>23.439617</v>
      </c>
      <c r="N157" s="159">
        <v>82.03303</v>
      </c>
      <c r="O157" s="160">
        <v>1</v>
      </c>
    </row>
    <row r="158" spans="2:15" ht="15">
      <c r="B158" s="92">
        <v>15</v>
      </c>
      <c r="C158" s="86" t="s">
        <v>143</v>
      </c>
      <c r="D158" s="86" t="s">
        <v>212</v>
      </c>
      <c r="E158" s="159">
        <v>10</v>
      </c>
      <c r="F158" s="159">
        <v>25</v>
      </c>
      <c r="G158" s="159">
        <v>30</v>
      </c>
      <c r="H158" s="159">
        <v>0.75</v>
      </c>
      <c r="I158" s="165">
        <v>1.4978799999999999</v>
      </c>
      <c r="J158" s="165">
        <v>1.37729</v>
      </c>
      <c r="K158" s="166">
        <v>724.8894736842105</v>
      </c>
      <c r="L158" s="159">
        <v>0.7</v>
      </c>
      <c r="M158" s="159">
        <v>23.438315</v>
      </c>
      <c r="N158" s="159">
        <v>82.033563</v>
      </c>
      <c r="O158" s="160">
        <v>1</v>
      </c>
    </row>
    <row r="159" spans="2:15" ht="15">
      <c r="B159" s="92">
        <v>16</v>
      </c>
      <c r="C159" s="86" t="s">
        <v>143</v>
      </c>
      <c r="D159" s="86" t="s">
        <v>214</v>
      </c>
      <c r="E159" s="159">
        <v>15</v>
      </c>
      <c r="F159" s="159">
        <v>30</v>
      </c>
      <c r="G159" s="159">
        <v>35</v>
      </c>
      <c r="H159" s="159">
        <v>0.75</v>
      </c>
      <c r="I159" s="165">
        <v>2.6326799999999997</v>
      </c>
      <c r="J159" s="165">
        <v>2.43598</v>
      </c>
      <c r="K159" s="166">
        <v>1282.094736842105</v>
      </c>
      <c r="L159" s="159">
        <v>1.84</v>
      </c>
      <c r="M159" s="159">
        <v>23.4376</v>
      </c>
      <c r="N159" s="159">
        <v>82.034373</v>
      </c>
      <c r="O159" s="160">
        <v>1</v>
      </c>
    </row>
    <row r="160" spans="2:15" ht="15">
      <c r="B160" s="92">
        <v>17</v>
      </c>
      <c r="C160" s="86" t="s">
        <v>143</v>
      </c>
      <c r="D160" s="86" t="s">
        <v>215</v>
      </c>
      <c r="E160" s="159">
        <v>5</v>
      </c>
      <c r="F160" s="159">
        <v>30</v>
      </c>
      <c r="G160" s="159">
        <v>35</v>
      </c>
      <c r="H160" s="159">
        <v>0.75</v>
      </c>
      <c r="I160" s="165">
        <v>0.9003099999999999</v>
      </c>
      <c r="J160" s="165">
        <v>0.81985</v>
      </c>
      <c r="K160" s="166">
        <v>431.5</v>
      </c>
      <c r="L160" s="159">
        <v>1.85</v>
      </c>
      <c r="M160" s="159">
        <v>23.436572</v>
      </c>
      <c r="N160" s="159">
        <v>82.03566</v>
      </c>
      <c r="O160" s="160">
        <v>1</v>
      </c>
    </row>
    <row r="161" spans="2:15" ht="15">
      <c r="B161" s="92">
        <v>18</v>
      </c>
      <c r="C161" s="86" t="s">
        <v>140</v>
      </c>
      <c r="D161" s="86" t="s">
        <v>216</v>
      </c>
      <c r="E161" s="159">
        <v>1</v>
      </c>
      <c r="F161" s="159"/>
      <c r="G161" s="159"/>
      <c r="H161" s="159"/>
      <c r="I161" s="165">
        <v>1.1</v>
      </c>
      <c r="J161" s="165">
        <v>0.3</v>
      </c>
      <c r="K161" s="166">
        <v>157.89473684210526</v>
      </c>
      <c r="L161" s="159"/>
      <c r="M161" s="159">
        <v>23.437817</v>
      </c>
      <c r="N161" s="159">
        <v>82.035863</v>
      </c>
      <c r="O161" s="160">
        <v>1</v>
      </c>
    </row>
    <row r="162" spans="2:15" ht="15">
      <c r="B162" s="92">
        <v>19</v>
      </c>
      <c r="C162" s="86" t="s">
        <v>138</v>
      </c>
      <c r="D162" s="86" t="s">
        <v>205</v>
      </c>
      <c r="E162" s="159">
        <v>1</v>
      </c>
      <c r="F162" s="159"/>
      <c r="G162" s="159"/>
      <c r="H162" s="159"/>
      <c r="I162" s="165">
        <v>1.1</v>
      </c>
      <c r="J162" s="165">
        <v>0.3</v>
      </c>
      <c r="K162" s="166">
        <v>157.89473684210526</v>
      </c>
      <c r="L162" s="159"/>
      <c r="M162" s="159">
        <v>23.442043</v>
      </c>
      <c r="N162" s="159">
        <v>82.034585</v>
      </c>
      <c r="O162" s="160">
        <v>1</v>
      </c>
    </row>
    <row r="163" spans="2:15" ht="15">
      <c r="B163" s="92">
        <v>20</v>
      </c>
      <c r="C163" s="86" t="s">
        <v>143</v>
      </c>
      <c r="D163" s="86" t="s">
        <v>217</v>
      </c>
      <c r="E163" s="159">
        <v>8</v>
      </c>
      <c r="F163" s="159">
        <v>25</v>
      </c>
      <c r="G163" s="159">
        <v>30</v>
      </c>
      <c r="H163" s="159">
        <v>0.75</v>
      </c>
      <c r="I163" s="165">
        <v>1.20471</v>
      </c>
      <c r="J163" s="165">
        <v>1.10379</v>
      </c>
      <c r="K163" s="166">
        <v>580.9421052631579</v>
      </c>
      <c r="L163" s="159">
        <v>2.1</v>
      </c>
      <c r="M163" s="159">
        <v>23.443313</v>
      </c>
      <c r="N163" s="159">
        <v>82.03024</v>
      </c>
      <c r="O163" s="160">
        <v>1</v>
      </c>
    </row>
    <row r="164" spans="2:15" ht="15">
      <c r="B164" s="92">
        <v>21</v>
      </c>
      <c r="C164" s="86" t="s">
        <v>143</v>
      </c>
      <c r="D164" s="86" t="s">
        <v>217</v>
      </c>
      <c r="E164" s="159">
        <v>10</v>
      </c>
      <c r="F164" s="159">
        <v>20</v>
      </c>
      <c r="G164" s="159">
        <v>30</v>
      </c>
      <c r="H164" s="159">
        <v>0.75</v>
      </c>
      <c r="I164" s="165">
        <v>1.3640999999999999</v>
      </c>
      <c r="J164" s="165">
        <v>1.25247</v>
      </c>
      <c r="K164" s="166">
        <v>659.1947368421053</v>
      </c>
      <c r="L164" s="159">
        <v>0.02</v>
      </c>
      <c r="M164" s="159">
        <v>23.4432</v>
      </c>
      <c r="N164" s="159">
        <v>82.030962</v>
      </c>
      <c r="O164" s="160">
        <v>1</v>
      </c>
    </row>
    <row r="165" spans="2:15" ht="15">
      <c r="B165" s="92">
        <v>22</v>
      </c>
      <c r="C165" s="86" t="s">
        <v>151</v>
      </c>
      <c r="D165" s="86" t="s">
        <v>217</v>
      </c>
      <c r="E165" s="159">
        <v>1</v>
      </c>
      <c r="F165" s="159">
        <v>20</v>
      </c>
      <c r="G165" s="159">
        <v>25</v>
      </c>
      <c r="H165" s="159">
        <v>3</v>
      </c>
      <c r="I165" s="165">
        <v>1.86715</v>
      </c>
      <c r="J165" s="165">
        <v>1.66757</v>
      </c>
      <c r="K165" s="166">
        <v>877.6684210526316</v>
      </c>
      <c r="L165" s="159">
        <v>1.93</v>
      </c>
      <c r="M165" s="159">
        <v>23.44447</v>
      </c>
      <c r="N165" s="159">
        <v>82.03073</v>
      </c>
      <c r="O165" s="160">
        <v>1</v>
      </c>
    </row>
    <row r="166" spans="2:15" ht="15">
      <c r="B166" s="92">
        <v>23</v>
      </c>
      <c r="C166" s="86" t="s">
        <v>143</v>
      </c>
      <c r="D166" s="86" t="s">
        <v>217</v>
      </c>
      <c r="E166" s="159">
        <v>5</v>
      </c>
      <c r="F166" s="159">
        <v>20</v>
      </c>
      <c r="G166" s="159">
        <v>25</v>
      </c>
      <c r="H166" s="159">
        <v>0.75</v>
      </c>
      <c r="I166" s="165">
        <v>0.62979</v>
      </c>
      <c r="J166" s="165">
        <v>0.56741</v>
      </c>
      <c r="K166" s="166">
        <v>298.63684210526316</v>
      </c>
      <c r="L166" s="159">
        <v>1.02</v>
      </c>
      <c r="M166" s="159">
        <v>23.444912</v>
      </c>
      <c r="N166" s="159">
        <v>82.030798</v>
      </c>
      <c r="O166" s="160">
        <v>1</v>
      </c>
    </row>
    <row r="167" spans="2:15" ht="15">
      <c r="B167" s="92">
        <v>24</v>
      </c>
      <c r="C167" s="86" t="s">
        <v>143</v>
      </c>
      <c r="D167" s="86" t="s">
        <v>218</v>
      </c>
      <c r="E167" s="159">
        <v>1</v>
      </c>
      <c r="F167" s="159">
        <v>20</v>
      </c>
      <c r="G167" s="159">
        <v>25</v>
      </c>
      <c r="H167" s="159">
        <v>0.75</v>
      </c>
      <c r="I167" s="165">
        <v>0.15006</v>
      </c>
      <c r="J167" s="165">
        <v>0.11987</v>
      </c>
      <c r="K167" s="166">
        <v>63.089473684210525</v>
      </c>
      <c r="L167" s="159">
        <v>0.2</v>
      </c>
      <c r="M167" s="159">
        <v>23.44227</v>
      </c>
      <c r="N167" s="159">
        <v>82.03397</v>
      </c>
      <c r="O167" s="160">
        <v>1</v>
      </c>
    </row>
    <row r="168" spans="2:15" ht="15">
      <c r="B168" s="92">
        <v>25</v>
      </c>
      <c r="C168" s="86" t="s">
        <v>143</v>
      </c>
      <c r="D168" s="86" t="s">
        <v>219</v>
      </c>
      <c r="E168" s="159">
        <v>2</v>
      </c>
      <c r="F168" s="159">
        <v>20</v>
      </c>
      <c r="G168" s="159">
        <v>25</v>
      </c>
      <c r="H168" s="159">
        <v>0.75</v>
      </c>
      <c r="I168" s="165">
        <v>0.26998</v>
      </c>
      <c r="J168" s="165">
        <v>0.23175</v>
      </c>
      <c r="K168" s="166">
        <v>121.97368421052632</v>
      </c>
      <c r="L168" s="159">
        <v>0.2</v>
      </c>
      <c r="M168" s="159">
        <v>23.444273</v>
      </c>
      <c r="N168" s="159">
        <v>82.034448</v>
      </c>
      <c r="O168" s="160">
        <v>1</v>
      </c>
    </row>
    <row r="169" spans="2:15" ht="15">
      <c r="B169" s="92">
        <v>26</v>
      </c>
      <c r="C169" s="86" t="s">
        <v>143</v>
      </c>
      <c r="D169" s="86" t="s">
        <v>220</v>
      </c>
      <c r="E169" s="159">
        <v>2</v>
      </c>
      <c r="F169" s="159">
        <v>20</v>
      </c>
      <c r="G169" s="159">
        <v>25</v>
      </c>
      <c r="H169" s="159">
        <v>0.75</v>
      </c>
      <c r="I169" s="165">
        <v>0.26998</v>
      </c>
      <c r="J169" s="165">
        <v>0.23175</v>
      </c>
      <c r="K169" s="166">
        <v>121.97368421052632</v>
      </c>
      <c r="L169" s="159">
        <v>0.4</v>
      </c>
      <c r="M169" s="159">
        <v>23.44395</v>
      </c>
      <c r="N169" s="159">
        <v>82.034075</v>
      </c>
      <c r="O169" s="160">
        <v>1</v>
      </c>
    </row>
    <row r="170" spans="2:15" ht="15">
      <c r="B170" s="92">
        <v>27</v>
      </c>
      <c r="C170" s="86" t="s">
        <v>143</v>
      </c>
      <c r="D170" s="86" t="s">
        <v>221</v>
      </c>
      <c r="E170" s="159">
        <v>2</v>
      </c>
      <c r="F170" s="159">
        <v>20</v>
      </c>
      <c r="G170" s="159">
        <v>25</v>
      </c>
      <c r="H170" s="159">
        <v>0.75</v>
      </c>
      <c r="I170" s="165">
        <v>0.26998</v>
      </c>
      <c r="J170" s="165">
        <v>0.23175</v>
      </c>
      <c r="K170" s="166">
        <v>121.97368421052632</v>
      </c>
      <c r="L170" s="159">
        <v>0.2</v>
      </c>
      <c r="M170" s="159">
        <v>23.443877</v>
      </c>
      <c r="N170" s="159">
        <v>82.033943</v>
      </c>
      <c r="O170" s="160">
        <v>1</v>
      </c>
    </row>
    <row r="171" spans="2:15" ht="15">
      <c r="B171" s="92">
        <v>28</v>
      </c>
      <c r="C171" s="86" t="s">
        <v>143</v>
      </c>
      <c r="D171" s="86" t="s">
        <v>205</v>
      </c>
      <c r="E171" s="159">
        <v>2</v>
      </c>
      <c r="F171" s="159">
        <v>20</v>
      </c>
      <c r="G171" s="159">
        <v>30</v>
      </c>
      <c r="H171" s="159">
        <v>0.75</v>
      </c>
      <c r="I171" s="165">
        <v>0.29803</v>
      </c>
      <c r="J171" s="165">
        <v>0.25793</v>
      </c>
      <c r="K171" s="166">
        <v>135.75263157894736</v>
      </c>
      <c r="L171" s="159">
        <v>0.2</v>
      </c>
      <c r="M171" s="159">
        <v>23.443812</v>
      </c>
      <c r="N171" s="159">
        <v>82.034002</v>
      </c>
      <c r="O171" s="160">
        <v>1</v>
      </c>
    </row>
    <row r="172" spans="2:15" ht="15">
      <c r="B172" s="92">
        <v>29</v>
      </c>
      <c r="C172" s="86" t="s">
        <v>143</v>
      </c>
      <c r="D172" s="86" t="s">
        <v>222</v>
      </c>
      <c r="E172" s="159">
        <v>2</v>
      </c>
      <c r="F172" s="159">
        <v>20</v>
      </c>
      <c r="G172" s="159">
        <v>25</v>
      </c>
      <c r="H172" s="159">
        <v>0.75</v>
      </c>
      <c r="I172" s="165">
        <v>0.26998</v>
      </c>
      <c r="J172" s="165">
        <v>0.23175</v>
      </c>
      <c r="K172" s="166">
        <v>121.97368421052632</v>
      </c>
      <c r="L172" s="159">
        <v>0.06</v>
      </c>
      <c r="M172" s="159">
        <v>23.443747</v>
      </c>
      <c r="N172" s="159">
        <v>82.034775</v>
      </c>
      <c r="O172" s="160">
        <v>1</v>
      </c>
    </row>
    <row r="173" spans="2:15" ht="15">
      <c r="B173" s="92">
        <v>30</v>
      </c>
      <c r="C173" s="86" t="s">
        <v>143</v>
      </c>
      <c r="D173" s="86" t="s">
        <v>205</v>
      </c>
      <c r="E173" s="159">
        <v>2</v>
      </c>
      <c r="F173" s="159">
        <v>20</v>
      </c>
      <c r="G173" s="159">
        <v>20</v>
      </c>
      <c r="H173" s="159">
        <v>0.75</v>
      </c>
      <c r="I173" s="165">
        <v>0.24195</v>
      </c>
      <c r="J173" s="165">
        <v>0.20558</v>
      </c>
      <c r="K173" s="166">
        <v>108.2</v>
      </c>
      <c r="L173" s="159">
        <v>0.06</v>
      </c>
      <c r="M173" s="159">
        <v>23.44309</v>
      </c>
      <c r="N173" s="159">
        <v>82.035517</v>
      </c>
      <c r="O173" s="160">
        <v>1</v>
      </c>
    </row>
    <row r="174" spans="2:15" ht="15">
      <c r="B174" s="92">
        <v>31</v>
      </c>
      <c r="C174" s="86" t="s">
        <v>143</v>
      </c>
      <c r="D174" s="86" t="s">
        <v>223</v>
      </c>
      <c r="E174" s="159">
        <v>3</v>
      </c>
      <c r="F174" s="159">
        <v>20</v>
      </c>
      <c r="G174" s="159">
        <v>25</v>
      </c>
      <c r="H174" s="159">
        <v>0.75</v>
      </c>
      <c r="I174" s="165">
        <v>0.38992</v>
      </c>
      <c r="J174" s="165">
        <v>0.34364</v>
      </c>
      <c r="K174" s="166">
        <v>180.86315789473684</v>
      </c>
      <c r="L174" s="159">
        <v>0.3</v>
      </c>
      <c r="M174" s="159">
        <v>23.443375</v>
      </c>
      <c r="N174" s="159">
        <v>82.035028</v>
      </c>
      <c r="O174" s="160">
        <v>1</v>
      </c>
    </row>
    <row r="175" spans="2:15" ht="15">
      <c r="B175" s="92">
        <v>32</v>
      </c>
      <c r="C175" s="86" t="s">
        <v>151</v>
      </c>
      <c r="D175" s="86" t="s">
        <v>205</v>
      </c>
      <c r="E175" s="159">
        <v>1</v>
      </c>
      <c r="F175" s="159">
        <v>20</v>
      </c>
      <c r="G175" s="159">
        <v>25</v>
      </c>
      <c r="H175" s="159">
        <v>2</v>
      </c>
      <c r="I175" s="165">
        <v>1.31628</v>
      </c>
      <c r="J175" s="165">
        <v>1.15227</v>
      </c>
      <c r="K175" s="166">
        <v>606.457894736842</v>
      </c>
      <c r="L175" s="159">
        <v>1.93</v>
      </c>
      <c r="M175" s="159">
        <v>23.442825</v>
      </c>
      <c r="N175" s="159">
        <v>82.03521</v>
      </c>
      <c r="O175" s="160">
        <v>1</v>
      </c>
    </row>
    <row r="176" spans="2:15" ht="15">
      <c r="B176" s="92">
        <v>33</v>
      </c>
      <c r="C176" s="86" t="s">
        <v>143</v>
      </c>
      <c r="D176" s="86" t="s">
        <v>220</v>
      </c>
      <c r="E176" s="159">
        <v>3</v>
      </c>
      <c r="F176" s="159">
        <v>20</v>
      </c>
      <c r="G176" s="159">
        <v>30</v>
      </c>
      <c r="H176" s="159">
        <v>0.75</v>
      </c>
      <c r="I176" s="165">
        <v>0.43128</v>
      </c>
      <c r="J176" s="165">
        <v>0.38224</v>
      </c>
      <c r="K176" s="166">
        <v>201.17894736842106</v>
      </c>
      <c r="L176" s="159">
        <v>0.4</v>
      </c>
      <c r="M176" s="159">
        <v>23.443107</v>
      </c>
      <c r="N176" s="159">
        <v>82.03465</v>
      </c>
      <c r="O176" s="160">
        <v>1</v>
      </c>
    </row>
    <row r="177" spans="2:15" ht="15">
      <c r="B177" s="92">
        <v>34</v>
      </c>
      <c r="C177" s="86" t="s">
        <v>143</v>
      </c>
      <c r="D177" s="86" t="s">
        <v>224</v>
      </c>
      <c r="E177" s="159">
        <v>2</v>
      </c>
      <c r="F177" s="159">
        <v>30</v>
      </c>
      <c r="G177" s="159">
        <v>40</v>
      </c>
      <c r="H177" s="159">
        <v>0.75</v>
      </c>
      <c r="I177" s="165">
        <v>0.40911</v>
      </c>
      <c r="J177" s="165">
        <v>0.36135</v>
      </c>
      <c r="K177" s="166">
        <v>190.18421052631578</v>
      </c>
      <c r="L177" s="159">
        <v>0.3</v>
      </c>
      <c r="M177" s="159">
        <v>23.44295</v>
      </c>
      <c r="N177" s="159">
        <v>82.035177</v>
      </c>
      <c r="O177" s="160">
        <v>1</v>
      </c>
    </row>
    <row r="178" spans="2:15" ht="15">
      <c r="B178" s="92">
        <v>35</v>
      </c>
      <c r="C178" s="86" t="s">
        <v>138</v>
      </c>
      <c r="D178" s="86" t="s">
        <v>225</v>
      </c>
      <c r="E178" s="159">
        <v>1</v>
      </c>
      <c r="F178" s="159"/>
      <c r="G178" s="159"/>
      <c r="H178" s="159"/>
      <c r="I178" s="165">
        <v>1.1</v>
      </c>
      <c r="J178" s="165">
        <v>0.3</v>
      </c>
      <c r="K178" s="166">
        <v>157.89473684210526</v>
      </c>
      <c r="L178" s="159"/>
      <c r="M178" s="159">
        <v>23.442477</v>
      </c>
      <c r="N178" s="159">
        <v>82.032602</v>
      </c>
      <c r="O178" s="160">
        <v>1</v>
      </c>
    </row>
    <row r="179" spans="2:15" ht="15">
      <c r="B179" s="92">
        <v>36</v>
      </c>
      <c r="C179" s="86" t="s">
        <v>143</v>
      </c>
      <c r="D179" s="86" t="s">
        <v>225</v>
      </c>
      <c r="E179" s="159">
        <v>8</v>
      </c>
      <c r="F179" s="159">
        <v>20</v>
      </c>
      <c r="G179" s="159">
        <v>25</v>
      </c>
      <c r="H179" s="159">
        <v>0.75</v>
      </c>
      <c r="I179" s="165">
        <v>0.9895900000000001</v>
      </c>
      <c r="J179" s="165">
        <v>0.90307</v>
      </c>
      <c r="K179" s="166">
        <v>475.3</v>
      </c>
      <c r="L179" s="159">
        <v>1.89</v>
      </c>
      <c r="M179" s="159">
        <v>23.421312</v>
      </c>
      <c r="N179" s="159">
        <v>82.038841</v>
      </c>
      <c r="O179" s="160">
        <v>1</v>
      </c>
    </row>
    <row r="180" spans="2:15" ht="15">
      <c r="B180" s="92">
        <v>37</v>
      </c>
      <c r="C180" s="86" t="s">
        <v>140</v>
      </c>
      <c r="D180" s="86" t="s">
        <v>209</v>
      </c>
      <c r="E180" s="159">
        <v>1</v>
      </c>
      <c r="F180" s="159"/>
      <c r="G180" s="159"/>
      <c r="H180" s="159"/>
      <c r="I180" s="165">
        <v>1.1</v>
      </c>
      <c r="J180" s="165">
        <v>0.3</v>
      </c>
      <c r="K180" s="166">
        <v>157.89473684210526</v>
      </c>
      <c r="L180" s="159"/>
      <c r="M180" s="159">
        <v>23.440045</v>
      </c>
      <c r="N180" s="159">
        <v>82.833881</v>
      </c>
      <c r="O180" s="160">
        <v>1</v>
      </c>
    </row>
    <row r="181" spans="2:15" ht="15">
      <c r="B181" s="92">
        <v>38</v>
      </c>
      <c r="C181" s="86" t="s">
        <v>140</v>
      </c>
      <c r="D181" s="86" t="s">
        <v>226</v>
      </c>
      <c r="E181" s="159">
        <v>1</v>
      </c>
      <c r="F181" s="159"/>
      <c r="G181" s="159"/>
      <c r="H181" s="159"/>
      <c r="I181" s="165">
        <v>1.1</v>
      </c>
      <c r="J181" s="165">
        <v>0.3</v>
      </c>
      <c r="K181" s="166">
        <v>157.89473684210526</v>
      </c>
      <c r="L181" s="159"/>
      <c r="M181" s="159">
        <v>23.44176</v>
      </c>
      <c r="N181" s="159">
        <v>82.03484</v>
      </c>
      <c r="O181" s="160">
        <v>1</v>
      </c>
    </row>
    <row r="182" spans="2:15" ht="15">
      <c r="B182" s="92">
        <v>39</v>
      </c>
      <c r="C182" s="86" t="s">
        <v>140</v>
      </c>
      <c r="D182" s="86" t="s">
        <v>212</v>
      </c>
      <c r="E182" s="159">
        <v>1</v>
      </c>
      <c r="F182" s="159"/>
      <c r="G182" s="159"/>
      <c r="H182" s="159"/>
      <c r="I182" s="165">
        <v>1.1</v>
      </c>
      <c r="J182" s="165">
        <v>0.3</v>
      </c>
      <c r="K182" s="166">
        <v>157.89473684210526</v>
      </c>
      <c r="L182" s="159"/>
      <c r="M182" s="159">
        <v>23.438622</v>
      </c>
      <c r="N182" s="159">
        <v>82.30633</v>
      </c>
      <c r="O182" s="160">
        <v>1</v>
      </c>
    </row>
    <row r="183" spans="2:15" ht="15">
      <c r="B183" s="92">
        <v>40</v>
      </c>
      <c r="C183" s="86" t="s">
        <v>151</v>
      </c>
      <c r="D183" s="86" t="s">
        <v>227</v>
      </c>
      <c r="E183" s="159">
        <v>1</v>
      </c>
      <c r="F183" s="159">
        <v>20</v>
      </c>
      <c r="G183" s="159">
        <v>25</v>
      </c>
      <c r="H183" s="159">
        <v>3</v>
      </c>
      <c r="I183" s="165">
        <v>1.86715</v>
      </c>
      <c r="J183" s="165">
        <v>1.66757</v>
      </c>
      <c r="K183" s="166">
        <v>877.6684210526316</v>
      </c>
      <c r="L183" s="159">
        <v>1.93</v>
      </c>
      <c r="M183" s="159">
        <v>23.431747</v>
      </c>
      <c r="N183" s="159">
        <v>82.028055</v>
      </c>
      <c r="O183" s="160">
        <v>1</v>
      </c>
    </row>
    <row r="184" spans="2:15" ht="15">
      <c r="B184" s="92">
        <v>41</v>
      </c>
      <c r="C184" s="86" t="s">
        <v>143</v>
      </c>
      <c r="D184" s="86" t="s">
        <v>228</v>
      </c>
      <c r="E184" s="159">
        <v>7</v>
      </c>
      <c r="F184" s="159">
        <v>20</v>
      </c>
      <c r="G184" s="159">
        <v>30</v>
      </c>
      <c r="H184" s="159">
        <v>0.75</v>
      </c>
      <c r="I184" s="165">
        <v>0.9643299999999999</v>
      </c>
      <c r="J184" s="165">
        <v>0.87952</v>
      </c>
      <c r="K184" s="166">
        <v>462.90526315789475</v>
      </c>
      <c r="L184" s="159">
        <v>1.47</v>
      </c>
      <c r="M184" s="159">
        <v>23.432433</v>
      </c>
      <c r="N184" s="159">
        <v>82.029993</v>
      </c>
      <c r="O184" s="160">
        <v>1</v>
      </c>
    </row>
    <row r="185" spans="2:15" ht="15">
      <c r="B185" s="92">
        <v>42</v>
      </c>
      <c r="C185" s="86" t="s">
        <v>143</v>
      </c>
      <c r="D185" s="86" t="s">
        <v>227</v>
      </c>
      <c r="E185" s="159">
        <v>1</v>
      </c>
      <c r="F185" s="159">
        <v>30</v>
      </c>
      <c r="G185" s="159">
        <v>40</v>
      </c>
      <c r="H185" s="159">
        <v>0.75</v>
      </c>
      <c r="I185" s="165">
        <v>0.22224</v>
      </c>
      <c r="J185" s="165">
        <v>0.1873</v>
      </c>
      <c r="K185" s="166">
        <v>98.57894736842105</v>
      </c>
      <c r="L185" s="159">
        <v>1.47</v>
      </c>
      <c r="M185" s="159">
        <v>23.433547</v>
      </c>
      <c r="N185" s="159">
        <v>82.03032</v>
      </c>
      <c r="O185" s="160">
        <v>1</v>
      </c>
    </row>
    <row r="186" spans="2:15" ht="15">
      <c r="B186" s="92">
        <v>43</v>
      </c>
      <c r="C186" s="86" t="s">
        <v>151</v>
      </c>
      <c r="D186" s="86" t="s">
        <v>229</v>
      </c>
      <c r="E186" s="159">
        <v>1</v>
      </c>
      <c r="F186" s="159">
        <v>25</v>
      </c>
      <c r="G186" s="159">
        <v>30</v>
      </c>
      <c r="H186" s="159">
        <v>2</v>
      </c>
      <c r="I186" s="165">
        <v>1.95748</v>
      </c>
      <c r="J186" s="165">
        <v>1.75211</v>
      </c>
      <c r="K186" s="166">
        <v>922.1631578947369</v>
      </c>
      <c r="L186" s="159">
        <v>2.36</v>
      </c>
      <c r="M186" s="159">
        <v>23.434148</v>
      </c>
      <c r="N186" s="159">
        <v>82.02972</v>
      </c>
      <c r="O186" s="160">
        <v>1</v>
      </c>
    </row>
    <row r="187" spans="2:15" ht="15">
      <c r="B187" s="92">
        <v>44</v>
      </c>
      <c r="C187" s="86" t="s">
        <v>143</v>
      </c>
      <c r="D187" s="86" t="s">
        <v>229</v>
      </c>
      <c r="E187" s="159">
        <v>10</v>
      </c>
      <c r="F187" s="159">
        <v>30</v>
      </c>
      <c r="G187" s="159">
        <v>40</v>
      </c>
      <c r="H187" s="159">
        <v>0.75</v>
      </c>
      <c r="I187" s="165">
        <v>1.9013200000000001</v>
      </c>
      <c r="J187" s="165">
        <v>1.75371</v>
      </c>
      <c r="K187" s="166">
        <v>923.0052631578948</v>
      </c>
      <c r="L187" s="159">
        <v>0</v>
      </c>
      <c r="M187" s="159">
        <v>23.434393</v>
      </c>
      <c r="N187" s="159">
        <v>82.029972</v>
      </c>
      <c r="O187" s="160">
        <v>1</v>
      </c>
    </row>
    <row r="188" spans="2:15" ht="15">
      <c r="B188" s="92">
        <v>45</v>
      </c>
      <c r="C188" s="86" t="s">
        <v>143</v>
      </c>
      <c r="D188" s="86" t="s">
        <v>230</v>
      </c>
      <c r="E188" s="159">
        <v>5</v>
      </c>
      <c r="F188" s="159">
        <v>30</v>
      </c>
      <c r="G188" s="159">
        <v>40</v>
      </c>
      <c r="H188" s="159">
        <v>0.75</v>
      </c>
      <c r="I188" s="165">
        <v>0.9685</v>
      </c>
      <c r="J188" s="165">
        <v>0.88348</v>
      </c>
      <c r="K188" s="166">
        <v>464.9894736842105</v>
      </c>
      <c r="L188" s="159">
        <v>1.05</v>
      </c>
      <c r="M188" s="159">
        <v>23.433852</v>
      </c>
      <c r="N188" s="159">
        <v>82.031733</v>
      </c>
      <c r="O188" s="160">
        <v>1</v>
      </c>
    </row>
    <row r="189" spans="2:15" ht="15">
      <c r="B189" s="92">
        <v>46</v>
      </c>
      <c r="C189" s="86" t="s">
        <v>143</v>
      </c>
      <c r="D189" s="86" t="s">
        <v>231</v>
      </c>
      <c r="E189" s="159">
        <v>15</v>
      </c>
      <c r="F189" s="159">
        <v>30</v>
      </c>
      <c r="G189" s="159">
        <v>40</v>
      </c>
      <c r="H189" s="159">
        <v>0.75</v>
      </c>
      <c r="I189" s="165">
        <v>2.83413</v>
      </c>
      <c r="J189" s="165">
        <v>2.62393</v>
      </c>
      <c r="K189" s="166">
        <v>1381.0157894736842</v>
      </c>
      <c r="L189" s="159">
        <v>2.09</v>
      </c>
      <c r="M189" s="159">
        <v>23.435823</v>
      </c>
      <c r="N189" s="159">
        <v>82.033622</v>
      </c>
      <c r="O189" s="160">
        <v>1</v>
      </c>
    </row>
    <row r="190" spans="2:15" ht="15">
      <c r="B190" s="92">
        <v>47</v>
      </c>
      <c r="C190" s="86" t="s">
        <v>143</v>
      </c>
      <c r="D190" s="86" t="s">
        <v>232</v>
      </c>
      <c r="E190" s="159">
        <v>2</v>
      </c>
      <c r="F190" s="159">
        <v>30</v>
      </c>
      <c r="G190" s="159">
        <v>25</v>
      </c>
      <c r="H190" s="159">
        <v>0.75</v>
      </c>
      <c r="I190" s="165">
        <v>0.32416</v>
      </c>
      <c r="J190" s="165">
        <v>0.28232</v>
      </c>
      <c r="K190" s="166">
        <v>148.58947368421053</v>
      </c>
      <c r="L190" s="159">
        <v>0.4</v>
      </c>
      <c r="M190" s="159">
        <v>23.436033</v>
      </c>
      <c r="N190" s="159">
        <v>82.033052</v>
      </c>
      <c r="O190" s="160">
        <v>1</v>
      </c>
    </row>
    <row r="191" spans="2:15" ht="15">
      <c r="B191" s="92">
        <v>48</v>
      </c>
      <c r="C191" s="86" t="s">
        <v>143</v>
      </c>
      <c r="D191" s="86" t="s">
        <v>233</v>
      </c>
      <c r="E191" s="159">
        <v>8</v>
      </c>
      <c r="F191" s="159">
        <v>30</v>
      </c>
      <c r="G191" s="159">
        <v>40</v>
      </c>
      <c r="H191" s="159">
        <v>0.75</v>
      </c>
      <c r="I191" s="165">
        <v>1.5281900000000002</v>
      </c>
      <c r="J191" s="165">
        <v>1.40562</v>
      </c>
      <c r="K191" s="166">
        <v>739.8</v>
      </c>
      <c r="L191" s="159">
        <v>1.55</v>
      </c>
      <c r="M191" s="159">
        <v>23.43675</v>
      </c>
      <c r="N191" s="159">
        <v>82.03112</v>
      </c>
      <c r="O191" s="160">
        <v>1</v>
      </c>
    </row>
    <row r="192" spans="2:15" ht="15">
      <c r="B192" s="129" t="s">
        <v>119</v>
      </c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1"/>
    </row>
    <row r="193" spans="2:15" ht="15">
      <c r="B193" s="112" t="s">
        <v>203</v>
      </c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4"/>
    </row>
    <row r="194" spans="2:15" ht="15">
      <c r="B194" s="92">
        <v>1</v>
      </c>
      <c r="C194" s="86" t="s">
        <v>152</v>
      </c>
      <c r="D194" s="86" t="s">
        <v>146</v>
      </c>
      <c r="E194" s="159">
        <v>1</v>
      </c>
      <c r="F194" s="159">
        <v>30</v>
      </c>
      <c r="G194" s="159">
        <v>1</v>
      </c>
      <c r="H194" s="159">
        <v>2</v>
      </c>
      <c r="I194" s="165">
        <v>20.23168</v>
      </c>
      <c r="J194" s="165">
        <v>3.67446</v>
      </c>
      <c r="K194" s="166">
        <v>1933.9263157894736</v>
      </c>
      <c r="L194" s="159">
        <v>12.5</v>
      </c>
      <c r="M194" s="159">
        <v>23.445157</v>
      </c>
      <c r="N194" s="159">
        <v>82030328</v>
      </c>
      <c r="O194" s="161">
        <v>10</v>
      </c>
    </row>
    <row r="195" spans="2:15" s="90" customFormat="1" ht="15.75" thickBot="1">
      <c r="B195" s="101"/>
      <c r="C195" s="88"/>
      <c r="D195" s="88" t="s">
        <v>148</v>
      </c>
      <c r="E195" s="167"/>
      <c r="F195" s="167"/>
      <c r="G195" s="167"/>
      <c r="H195" s="167"/>
      <c r="I195" s="168">
        <f aca="true" t="shared" si="0" ref="I195:L195">SUM(I79:I194)</f>
        <v>167.28916999999996</v>
      </c>
      <c r="J195" s="168">
        <f t="shared" si="0"/>
        <v>93.72635999999996</v>
      </c>
      <c r="K195" s="168">
        <f t="shared" si="0"/>
        <v>49329.663157894756</v>
      </c>
      <c r="L195" s="168">
        <f t="shared" si="0"/>
        <v>129.96000000000006</v>
      </c>
      <c r="M195" s="168"/>
      <c r="N195" s="168"/>
      <c r="O195" s="168">
        <f aca="true" t="shared" si="1" ref="O195">SUM(O79:O194)</f>
        <v>133</v>
      </c>
    </row>
  </sheetData>
  <autoFilter ref="A78:O195"/>
  <mergeCells count="26">
    <mergeCell ref="K72:O72"/>
    <mergeCell ref="K31:L31"/>
    <mergeCell ref="D73:O73"/>
    <mergeCell ref="B1:K1"/>
    <mergeCell ref="N7:O7"/>
    <mergeCell ref="E3:J3"/>
    <mergeCell ref="K19:L19"/>
    <mergeCell ref="K10:L10"/>
    <mergeCell ref="B2:C3"/>
    <mergeCell ref="E9:H9"/>
    <mergeCell ref="K5:L9"/>
    <mergeCell ref="E16:M17"/>
    <mergeCell ref="B76:O76"/>
    <mergeCell ref="B77:O77"/>
    <mergeCell ref="B193:O193"/>
    <mergeCell ref="O74:O75"/>
    <mergeCell ref="B74:B75"/>
    <mergeCell ref="C74:C75"/>
    <mergeCell ref="D74:D75"/>
    <mergeCell ref="E74:E75"/>
    <mergeCell ref="F74:H74"/>
    <mergeCell ref="B138:O138"/>
    <mergeCell ref="B139:O139"/>
    <mergeCell ref="B142:O142"/>
    <mergeCell ref="B143:O143"/>
    <mergeCell ref="B192:O1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 topLeftCell="A1">
      <selection activeCell="C29" sqref="C29:E29"/>
    </sheetView>
  </sheetViews>
  <sheetFormatPr defaultColWidth="9.140625" defaultRowHeight="15"/>
  <cols>
    <col min="1" max="1" width="17.140625" style="0" customWidth="1"/>
  </cols>
  <sheetData>
    <row r="1" ht="21" customHeight="1">
      <c r="A1" s="25"/>
    </row>
    <row r="2" spans="1:7" ht="21" customHeight="1">
      <c r="A2" s="154" t="s">
        <v>234</v>
      </c>
      <c r="B2" s="155"/>
      <c r="C2" s="155"/>
      <c r="D2" s="155"/>
      <c r="E2" s="155"/>
      <c r="F2" s="156"/>
      <c r="G2" s="26" t="s">
        <v>235</v>
      </c>
    </row>
    <row r="3" spans="1:7" ht="15" customHeight="1">
      <c r="A3" s="151" t="s">
        <v>47</v>
      </c>
      <c r="B3" s="152"/>
      <c r="C3" s="152"/>
      <c r="D3" s="152"/>
      <c r="E3" s="152"/>
      <c r="F3" s="152"/>
      <c r="G3" s="153"/>
    </row>
    <row r="4" spans="1:7" ht="21">
      <c r="A4" s="27" t="s">
        <v>48</v>
      </c>
      <c r="B4" s="148">
        <v>282</v>
      </c>
      <c r="C4" s="149"/>
      <c r="D4" s="149"/>
      <c r="E4" s="149"/>
      <c r="F4" s="149"/>
      <c r="G4" s="150"/>
    </row>
    <row r="5" spans="1:7" ht="21">
      <c r="A5" s="27" t="s">
        <v>49</v>
      </c>
      <c r="B5" s="148">
        <v>0</v>
      </c>
      <c r="C5" s="149"/>
      <c r="D5" s="149"/>
      <c r="E5" s="149"/>
      <c r="F5" s="149"/>
      <c r="G5" s="150"/>
    </row>
    <row r="6" spans="1:7" ht="21">
      <c r="A6" s="27" t="s">
        <v>50</v>
      </c>
      <c r="B6" s="148">
        <v>265</v>
      </c>
      <c r="C6" s="149"/>
      <c r="D6" s="149"/>
      <c r="E6" s="149"/>
      <c r="F6" s="149"/>
      <c r="G6" s="150"/>
    </row>
    <row r="7" spans="1:7" ht="21">
      <c r="A7" s="27" t="s">
        <v>51</v>
      </c>
      <c r="B7" s="148">
        <v>0</v>
      </c>
      <c r="C7" s="149"/>
      <c r="D7" s="149"/>
      <c r="E7" s="149"/>
      <c r="F7" s="149"/>
      <c r="G7" s="150"/>
    </row>
    <row r="8" spans="1:7" ht="31.5">
      <c r="A8" s="27" t="s">
        <v>52</v>
      </c>
      <c r="B8" s="148">
        <v>0</v>
      </c>
      <c r="C8" s="149"/>
      <c r="D8" s="149"/>
      <c r="E8" s="149"/>
      <c r="F8" s="149"/>
      <c r="G8" s="150"/>
    </row>
    <row r="9" spans="1:7" ht="31.5">
      <c r="A9" s="27" t="s">
        <v>53</v>
      </c>
      <c r="B9" s="148">
        <v>0</v>
      </c>
      <c r="C9" s="149"/>
      <c r="D9" s="149"/>
      <c r="E9" s="149"/>
      <c r="F9" s="149"/>
      <c r="G9" s="150"/>
    </row>
    <row r="10" spans="1:7" ht="21">
      <c r="A10" s="28" t="s">
        <v>54</v>
      </c>
      <c r="B10" s="29" t="s">
        <v>55</v>
      </c>
      <c r="C10" s="29" t="s">
        <v>56</v>
      </c>
      <c r="D10" s="29" t="s">
        <v>57</v>
      </c>
      <c r="E10" s="29" t="s">
        <v>58</v>
      </c>
      <c r="F10" s="29" t="s">
        <v>59</v>
      </c>
      <c r="G10" s="30" t="s">
        <v>60</v>
      </c>
    </row>
    <row r="11" spans="1:7" ht="21">
      <c r="A11" s="27" t="s">
        <v>61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2"/>
    </row>
    <row r="12" spans="1:7" ht="21">
      <c r="A12" s="27" t="s">
        <v>62</v>
      </c>
      <c r="B12" s="33">
        <v>15743</v>
      </c>
      <c r="C12" s="33">
        <v>14910</v>
      </c>
      <c r="D12" s="33">
        <v>14029</v>
      </c>
      <c r="E12" s="33">
        <v>7879</v>
      </c>
      <c r="F12" s="33">
        <v>10240</v>
      </c>
      <c r="G12" s="32"/>
    </row>
    <row r="13" spans="1:7" ht="15">
      <c r="A13" s="27" t="s">
        <v>63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4"/>
    </row>
    <row r="14" spans="1:7" ht="21">
      <c r="A14" s="27" t="s">
        <v>64</v>
      </c>
      <c r="B14" s="31">
        <v>0</v>
      </c>
      <c r="C14" s="31"/>
      <c r="D14" s="31"/>
      <c r="E14" s="31"/>
      <c r="F14" s="31"/>
      <c r="G14" s="32"/>
    </row>
    <row r="15" spans="1:7" ht="31.5">
      <c r="A15" s="27" t="s">
        <v>65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4"/>
    </row>
    <row r="16" spans="1:7" ht="21">
      <c r="A16" s="27" t="s">
        <v>66</v>
      </c>
      <c r="B16" s="31">
        <v>62.29</v>
      </c>
      <c r="C16" s="31">
        <v>63.43</v>
      </c>
      <c r="D16" s="31">
        <v>59.25</v>
      </c>
      <c r="E16" s="31">
        <v>53.53</v>
      </c>
      <c r="F16" s="31">
        <v>66.15</v>
      </c>
      <c r="G16" s="34"/>
    </row>
    <row r="17" spans="1:7" ht="21">
      <c r="A17" s="27" t="s">
        <v>67</v>
      </c>
      <c r="B17" s="31">
        <v>47.16</v>
      </c>
      <c r="C17" s="31">
        <v>47.04</v>
      </c>
      <c r="D17" s="31">
        <v>49.18</v>
      </c>
      <c r="E17" s="31">
        <v>50.32</v>
      </c>
      <c r="F17" s="31">
        <v>47.36</v>
      </c>
      <c r="G17" s="34"/>
    </row>
    <row r="18" spans="1:7" ht="42">
      <c r="A18" s="27" t="s">
        <v>68</v>
      </c>
      <c r="B18" s="31">
        <v>66.15</v>
      </c>
      <c r="C18" s="31">
        <v>66.86</v>
      </c>
      <c r="D18" s="31">
        <v>62.63</v>
      </c>
      <c r="E18" s="31">
        <v>43.05</v>
      </c>
      <c r="F18" s="31">
        <v>47.19</v>
      </c>
      <c r="G18" s="34"/>
    </row>
    <row r="19" spans="1:7" ht="31.5">
      <c r="A19" s="27" t="s">
        <v>69</v>
      </c>
      <c r="B19" s="31">
        <v>189.98</v>
      </c>
      <c r="C19" s="31">
        <v>176</v>
      </c>
      <c r="D19" s="31">
        <v>174</v>
      </c>
      <c r="E19" s="31">
        <v>172</v>
      </c>
      <c r="F19" s="31">
        <v>167</v>
      </c>
      <c r="G19" s="34"/>
    </row>
    <row r="20" spans="1:7" ht="31.5">
      <c r="A20" s="27" t="s">
        <v>70</v>
      </c>
      <c r="B20" s="31">
        <v>75</v>
      </c>
      <c r="C20" s="31">
        <v>52</v>
      </c>
      <c r="D20" s="31">
        <v>51</v>
      </c>
      <c r="E20" s="31">
        <v>13</v>
      </c>
      <c r="F20" s="31">
        <v>21</v>
      </c>
      <c r="G20" s="34"/>
    </row>
    <row r="21" spans="1:7" ht="21">
      <c r="A21" s="27" t="s">
        <v>71</v>
      </c>
      <c r="B21" s="31">
        <v>238</v>
      </c>
      <c r="C21" s="31">
        <v>223</v>
      </c>
      <c r="D21" s="31">
        <v>224</v>
      </c>
      <c r="E21" s="31">
        <v>183</v>
      </c>
      <c r="F21" s="31">
        <v>217</v>
      </c>
      <c r="G21" s="32"/>
    </row>
    <row r="22" spans="1:7" ht="21">
      <c r="A22" s="27" t="s">
        <v>72</v>
      </c>
      <c r="B22" s="31">
        <v>453</v>
      </c>
      <c r="C22" s="31">
        <v>413</v>
      </c>
      <c r="D22" s="31">
        <v>409</v>
      </c>
      <c r="E22" s="31">
        <v>311</v>
      </c>
      <c r="F22" s="31">
        <v>413</v>
      </c>
      <c r="G22" s="32"/>
    </row>
    <row r="23" spans="1:7" ht="21">
      <c r="A23" s="27" t="s">
        <v>73</v>
      </c>
      <c r="B23" s="31">
        <v>3</v>
      </c>
      <c r="C23" s="31">
        <v>3</v>
      </c>
      <c r="D23" s="31">
        <v>4</v>
      </c>
      <c r="E23" s="31">
        <v>3</v>
      </c>
      <c r="F23" s="31">
        <v>4</v>
      </c>
      <c r="G23" s="34"/>
    </row>
    <row r="24" spans="1:7" ht="15" customHeight="1">
      <c r="A24" s="151" t="s">
        <v>74</v>
      </c>
      <c r="B24" s="152"/>
      <c r="C24" s="152"/>
      <c r="D24" s="152"/>
      <c r="E24" s="152"/>
      <c r="F24" s="152"/>
      <c r="G24" s="153"/>
    </row>
    <row r="25" spans="1:7" ht="21">
      <c r="A25" s="27" t="s">
        <v>75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4"/>
    </row>
    <row r="26" spans="1:7" ht="31.5">
      <c r="A26" s="27" t="s">
        <v>76</v>
      </c>
      <c r="B26" s="31">
        <v>44</v>
      </c>
      <c r="C26" s="31">
        <v>53</v>
      </c>
      <c r="D26" s="31">
        <v>55</v>
      </c>
      <c r="E26" s="31">
        <v>108</v>
      </c>
      <c r="F26" s="31">
        <v>101</v>
      </c>
      <c r="G26" s="32"/>
    </row>
    <row r="27" spans="1:7" ht="21">
      <c r="A27" s="27" t="s">
        <v>77</v>
      </c>
      <c r="B27" s="31">
        <v>29</v>
      </c>
      <c r="C27" s="31">
        <v>25</v>
      </c>
      <c r="D27" s="31">
        <v>23</v>
      </c>
      <c r="E27" s="31">
        <v>36</v>
      </c>
      <c r="F27" s="31">
        <v>90</v>
      </c>
      <c r="G27" s="32"/>
    </row>
    <row r="28" spans="1:7" ht="21">
      <c r="A28" s="27" t="s">
        <v>78</v>
      </c>
      <c r="B28" s="31">
        <v>15</v>
      </c>
      <c r="C28" s="31">
        <v>28</v>
      </c>
      <c r="D28" s="31">
        <v>32</v>
      </c>
      <c r="E28" s="31">
        <v>72</v>
      </c>
      <c r="F28" s="31">
        <v>11</v>
      </c>
      <c r="G28" s="34"/>
    </row>
    <row r="29" spans="1:7" ht="31.5">
      <c r="A29" s="27" t="s">
        <v>79</v>
      </c>
      <c r="B29" s="31">
        <v>83.34</v>
      </c>
      <c r="C29" s="31">
        <v>85.43</v>
      </c>
      <c r="D29" s="31">
        <v>52.43</v>
      </c>
      <c r="E29" s="31">
        <v>46.52</v>
      </c>
      <c r="F29" s="31">
        <v>36.95</v>
      </c>
      <c r="G29" s="34"/>
    </row>
    <row r="30" spans="1:7" ht="21">
      <c r="A30" s="27" t="s">
        <v>80</v>
      </c>
      <c r="B30" s="31">
        <v>72.73</v>
      </c>
      <c r="C30" s="31">
        <v>71.7</v>
      </c>
      <c r="D30" s="31">
        <v>49.09</v>
      </c>
      <c r="E30" s="31">
        <v>17.59</v>
      </c>
      <c r="F30" s="31">
        <v>4.95</v>
      </c>
      <c r="G30" s="34"/>
    </row>
    <row r="31" spans="1:7" ht="15" customHeight="1">
      <c r="A31" s="151" t="s">
        <v>81</v>
      </c>
      <c r="B31" s="152"/>
      <c r="C31" s="152"/>
      <c r="D31" s="152"/>
      <c r="E31" s="152"/>
      <c r="F31" s="152"/>
      <c r="G31" s="153"/>
    </row>
    <row r="32" spans="1:7" ht="21">
      <c r="A32" s="27" t="s">
        <v>82</v>
      </c>
      <c r="B32" s="31">
        <v>31.22</v>
      </c>
      <c r="C32" s="31">
        <v>26.78</v>
      </c>
      <c r="D32" s="31">
        <v>22.01</v>
      </c>
      <c r="E32" s="31">
        <v>26.11</v>
      </c>
      <c r="F32" s="31">
        <v>46.57</v>
      </c>
      <c r="G32" s="34"/>
    </row>
    <row r="33" spans="1:7" ht="15">
      <c r="A33" s="27" t="s">
        <v>83</v>
      </c>
      <c r="B33" s="31">
        <v>31.22</v>
      </c>
      <c r="C33" s="31">
        <v>23.03</v>
      </c>
      <c r="D33" s="31">
        <v>21.34</v>
      </c>
      <c r="E33" s="31">
        <v>9.91</v>
      </c>
      <c r="F33" s="31">
        <v>37.79</v>
      </c>
      <c r="G33" s="34"/>
    </row>
    <row r="34" spans="1:7" ht="21">
      <c r="A34" s="27" t="s">
        <v>84</v>
      </c>
      <c r="B34" s="31">
        <v>0</v>
      </c>
      <c r="C34" s="31">
        <v>3.75</v>
      </c>
      <c r="D34" s="31">
        <v>0.67</v>
      </c>
      <c r="E34" s="31">
        <v>16.2</v>
      </c>
      <c r="F34" s="31">
        <v>8.78</v>
      </c>
      <c r="G34" s="34"/>
    </row>
    <row r="35" spans="1:7" ht="15">
      <c r="A35" s="27" t="s">
        <v>85</v>
      </c>
      <c r="B35" s="31">
        <v>0</v>
      </c>
      <c r="C35" s="31">
        <v>14.01</v>
      </c>
      <c r="D35" s="31">
        <v>3.06</v>
      </c>
      <c r="E35" s="31">
        <v>62.05</v>
      </c>
      <c r="F35" s="31">
        <v>18.85</v>
      </c>
      <c r="G35" s="34"/>
    </row>
    <row r="36" spans="1:7" ht="31.5">
      <c r="A36" s="27" t="s">
        <v>86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4"/>
    </row>
    <row r="37" spans="1:7" ht="15">
      <c r="A37" s="27" t="s">
        <v>87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4"/>
    </row>
    <row r="38" spans="1:7" ht="31.5">
      <c r="A38" s="27" t="s">
        <v>88</v>
      </c>
      <c r="B38" s="31">
        <v>209.65</v>
      </c>
      <c r="C38" s="31">
        <v>194.93</v>
      </c>
      <c r="D38" s="31">
        <v>177.51</v>
      </c>
      <c r="E38" s="31">
        <v>282.91</v>
      </c>
      <c r="F38" s="31">
        <v>253.41</v>
      </c>
      <c r="G38" s="34"/>
    </row>
    <row r="39" spans="1:7" ht="31.5">
      <c r="A39" s="27" t="s">
        <v>89</v>
      </c>
      <c r="B39" s="31">
        <v>100</v>
      </c>
      <c r="C39" s="31">
        <v>98.13</v>
      </c>
      <c r="D39" s="31">
        <v>99.91</v>
      </c>
      <c r="E39" s="31">
        <v>99.96</v>
      </c>
      <c r="F39" s="31">
        <v>99.9</v>
      </c>
      <c r="G39" s="34"/>
    </row>
    <row r="40" spans="1:7" ht="31.5">
      <c r="A40" s="27" t="s">
        <v>90</v>
      </c>
      <c r="B40" s="31">
        <v>99.92</v>
      </c>
      <c r="C40" s="31">
        <v>96.41</v>
      </c>
      <c r="D40" s="31">
        <v>91.15</v>
      </c>
      <c r="E40" s="31">
        <v>93.32</v>
      </c>
      <c r="F40" s="31">
        <v>0</v>
      </c>
      <c r="G40" s="34"/>
    </row>
  </sheetData>
  <mergeCells count="10">
    <mergeCell ref="A2:F2"/>
    <mergeCell ref="A3:G3"/>
    <mergeCell ref="B4:G4"/>
    <mergeCell ref="B5:G5"/>
    <mergeCell ref="B6:G6"/>
    <mergeCell ref="B7:G7"/>
    <mergeCell ref="B8:G8"/>
    <mergeCell ref="B9:G9"/>
    <mergeCell ref="A24:G24"/>
    <mergeCell ref="A31:G3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HOME</cp:lastModifiedBy>
  <dcterms:created xsi:type="dcterms:W3CDTF">2020-04-15T08:21:33Z</dcterms:created>
  <dcterms:modified xsi:type="dcterms:W3CDTF">2021-01-11T05:34:44Z</dcterms:modified>
  <cp:category/>
  <cp:version/>
  <cp:contentType/>
  <cp:contentStatus/>
</cp:coreProperties>
</file>