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5600" windowHeight="75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Print_Area" localSheetId="0">'e-DPR'!$B$73:$P$276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<sst xmlns="http://schemas.openxmlformats.org/spreadsheetml/2006/main" count="1679" uniqueCount="878">
  <si>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</si>
  <si>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</si>
  <si>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</si>
  <si>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</si>
  <si>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</si>
  <si>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</si>
  <si>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</si>
  <si>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</si>
  <si>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</si>
  <si>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</si>
  <si>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</si>
  <si>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</si>
  <si>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</si>
  <si>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</si>
  <si>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</si>
  <si>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</si>
  <si>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E</t>
  </si>
  <si>
    <t>LAND CLASSIFICATION</t>
  </si>
  <si>
    <t>F</t>
  </si>
  <si>
    <t>WATER BUDGET</t>
  </si>
  <si>
    <t>ACTIVITY PROPOSED</t>
  </si>
  <si>
    <t>No.</t>
  </si>
  <si>
    <t>Estimated cost (lakh)</t>
  </si>
  <si>
    <t>Treated area</t>
  </si>
  <si>
    <t>SC Population</t>
  </si>
  <si>
    <t>G</t>
  </si>
  <si>
    <t>EXPECTED OUTCOME</t>
  </si>
  <si>
    <t>Type of intervention</t>
  </si>
  <si>
    <t>Details of Tributaries</t>
  </si>
  <si>
    <t>Livelihood profile</t>
  </si>
  <si>
    <t>Service/ job</t>
  </si>
  <si>
    <t>H</t>
  </si>
  <si>
    <t>I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</si>
  <si>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</si>
  <si>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</si>
  <si>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</si>
  <si>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</si>
  <si>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</si>
  <si>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</si>
  <si>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</si>
  <si>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</si>
  <si>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</si>
  <si>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</si>
  <si>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</si>
  <si>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</si>
  <si>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</si>
  <si>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</si>
  <si>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</si>
  <si>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</si>
  <si>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</si>
  <si>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</si>
  <si>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</si>
  <si>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</si>
  <si>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</si>
  <si>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</si>
  <si>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</si>
  <si>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</si>
  <si>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</si>
  <si>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</si>
  <si>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</si>
  <si>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</si>
  <si>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</si>
  <si>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</si>
  <si>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</si>
  <si>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</si>
  <si>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</si>
  <si>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</si>
  <si>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</si>
  <si>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</si>
  <si>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</si>
  <si>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</si>
  <si>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</si>
  <si>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</si>
  <si>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</si>
  <si>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</si>
  <si>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</si>
  <si>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</si>
  <si>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</si>
  <si>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</si>
  <si>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</si>
  <si>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</si>
  <si>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</si>
  <si>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</si>
  <si>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</si>
  <si>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</si>
  <si>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</si>
  <si>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</si>
  <si>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</si>
  <si>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</si>
  <si>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</si>
  <si>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Wages, labour</t>
  </si>
  <si>
    <t>J</t>
  </si>
  <si>
    <t>K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</si>
  <si>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</si>
  <si>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</si>
  <si>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</si>
  <si>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</si>
  <si>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</si>
  <si>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</si>
  <si>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</si>
  <si>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</si>
  <si>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</si>
  <si>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</si>
  <si>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</si>
  <si>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</si>
  <si>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</si>
  <si>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</si>
  <si>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</si>
  <si>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</si>
  <si>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</si>
  <si>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</si>
  <si>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</si>
  <si>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</si>
  <si>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</si>
  <si>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</si>
  <si>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</si>
  <si>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</si>
  <si>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</si>
  <si>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</si>
  <si>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</si>
  <si>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</si>
  <si>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</si>
  <si>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</si>
  <si>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</si>
  <si>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</si>
  <si>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</si>
  <si>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</si>
  <si>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</si>
  <si>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</si>
  <si>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</si>
  <si>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</si>
  <si>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</si>
  <si>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</si>
  <si>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</si>
  <si>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</si>
  <si>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</si>
  <si>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</si>
  <si>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</si>
  <si>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</si>
  <si>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</si>
  <si>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</si>
  <si>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</si>
  <si>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</si>
  <si>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</si>
  <si>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</si>
  <si>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</si>
  <si>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</si>
  <si>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</si>
  <si>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</si>
  <si>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</si>
  <si>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</si>
  <si>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</si>
  <si>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</si>
  <si>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</si>
  <si>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</si>
  <si>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</si>
  <si>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</si>
  <si>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</si>
  <si>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</si>
  <si>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</si>
  <si>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</si>
  <si>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</si>
  <si>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</si>
  <si>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</si>
  <si>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</si>
  <si>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</si>
  <si>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</si>
  <si>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</si>
  <si>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</si>
  <si>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</si>
  <si>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</si>
  <si>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</si>
  <si>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</si>
  <si>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</si>
  <si>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</si>
  <si>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</si>
  <si>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</si>
  <si>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</si>
  <si>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</si>
  <si>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</si>
  <si>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</si>
  <si>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</si>
  <si>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</si>
  <si>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</si>
  <si>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</si>
  <si>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</si>
  <si>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</si>
  <si>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</si>
  <si>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</si>
  <si>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</si>
  <si>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</si>
  <si>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</si>
  <si>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</si>
  <si>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</si>
  <si>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</si>
  <si>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</si>
  <si>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</si>
  <si>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</si>
  <si>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</si>
  <si>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</si>
  <si>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</si>
  <si>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</si>
  <si>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</si>
  <si>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</si>
  <si>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</si>
  <si>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</si>
  <si>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</si>
  <si>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</si>
  <si>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</si>
  <si>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</si>
  <si>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</si>
  <si>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</si>
  <si>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</si>
  <si>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</si>
  <si>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</si>
  <si>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</si>
  <si>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</si>
  <si>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</si>
  <si>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</si>
  <si>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</si>
  <si>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</si>
  <si>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</si>
  <si>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</si>
  <si>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</si>
  <si>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</si>
  <si>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</si>
  <si>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</si>
  <si>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</si>
  <si>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</si>
  <si>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</si>
  <si>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</si>
  <si>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</si>
  <si>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</si>
  <si>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</si>
  <si>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</si>
  <si>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</si>
  <si>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</si>
  <si>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</si>
  <si>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</si>
  <si>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</si>
  <si>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</si>
  <si>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</si>
  <si>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</si>
  <si>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</si>
  <si>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</si>
  <si>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</si>
  <si>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</si>
  <si>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</si>
  <si>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</si>
  <si>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</si>
  <si>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</si>
  <si>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</si>
  <si>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</si>
  <si>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</si>
  <si>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</si>
  <si>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</si>
  <si>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</si>
  <si>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</si>
  <si>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</si>
  <si>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</si>
  <si>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</si>
  <si>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</si>
  <si>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</si>
  <si>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</si>
  <si>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</si>
  <si>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</si>
  <si>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</si>
  <si>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</si>
  <si>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</si>
  <si>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</si>
  <si>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</si>
  <si>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</si>
  <si>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</si>
  <si>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</si>
  <si>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</si>
  <si>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Koriya</t>
  </si>
  <si>
    <t>Bharatpur</t>
  </si>
  <si>
    <t>Sandy Loam</t>
  </si>
  <si>
    <t>Agriculture-                                    Paddy,Maize,Kodo,Wheat,Vegaetable,Pigeon pea</t>
  </si>
  <si>
    <t>Off Farm Activities-</t>
  </si>
  <si>
    <t xml:space="preserve">Total Water Requirement (Ham)              </t>
  </si>
  <si>
    <t>Lat.</t>
  </si>
  <si>
    <t xml:space="preserve"> Long.</t>
  </si>
  <si>
    <t>Owner Name</t>
  </si>
  <si>
    <t>Husband/father Name</t>
  </si>
  <si>
    <t xml:space="preserve">Increase in Irrigated area (in Ha) </t>
  </si>
  <si>
    <t>शासकीय भूमि</t>
  </si>
  <si>
    <t xml:space="preserve">Mono cropped (Ha)                         </t>
  </si>
  <si>
    <t xml:space="preserve">Multi cropped (Ha)                          </t>
  </si>
  <si>
    <t xml:space="preserve">Current fallow(Ha)                           </t>
  </si>
  <si>
    <t xml:space="preserve">Forest /Plantation (Ha)                    </t>
  </si>
  <si>
    <t xml:space="preserve">Waste land (Ha)                              </t>
  </si>
  <si>
    <t xml:space="preserve">Impounded Waterbody (Ha)              </t>
  </si>
  <si>
    <t xml:space="preserve">Others (Ha)                                    </t>
  </si>
  <si>
    <t xml:space="preserve">Forest (Ha)                                     </t>
  </si>
  <si>
    <t xml:space="preserve">Upland (Ha)                                    </t>
  </si>
  <si>
    <t xml:space="preserve">Medium land (Ha)                            </t>
  </si>
  <si>
    <t xml:space="preserve">Low Land (Ha)                                </t>
  </si>
  <si>
    <t xml:space="preserve">River Stream Length (m)                  </t>
  </si>
  <si>
    <t xml:space="preserve">Water harvesting Ponds                   </t>
  </si>
  <si>
    <t xml:space="preserve">Borewells                                        </t>
  </si>
  <si>
    <t xml:space="preserve">Open wells                                     </t>
  </si>
  <si>
    <t>e-DPR of Sheri GP,  Block - Bharatpur ,  District- Koriya, Chhattisgarh</t>
  </si>
  <si>
    <t>Sheri</t>
  </si>
  <si>
    <t>5-6%, 8-12%</t>
  </si>
  <si>
    <t>Devnha - 2km, Jhonga -1km, Patnha -0.8km,Ghorbarha - 0.8km, Jamori -0.8km, Sirtal - 0.7km, Nararidhara nala-2km, Anjanidhara nala -2km, Barjhorki nala -0.7km</t>
  </si>
  <si>
    <t>मेद्बंधान</t>
  </si>
  <si>
    <t>बोल्डर चेक</t>
  </si>
  <si>
    <t>अरदन गली प्लग</t>
  </si>
  <si>
    <t>गेबियन</t>
  </si>
  <si>
    <t>स्टॉप डेम</t>
  </si>
  <si>
    <t xml:space="preserve">तालाब गहरीकरण कार्य राजा तालाब </t>
  </si>
  <si>
    <t xml:space="preserve">डबरी निर्माण कार्य </t>
  </si>
  <si>
    <t>अर्दन गली प्लग निमार्ण कार्य उचेहरा</t>
  </si>
  <si>
    <t>vatksyk Vsad fuekZ.k dk;Z   ¼05 ux½</t>
  </si>
  <si>
    <t>cksYMj psd Mse fuekZ.k dk;Z [k-u- 179</t>
  </si>
  <si>
    <t>lkeqnkf;d eos'kh vkJ; LFky fuekZ.k dk;Z</t>
  </si>
  <si>
    <t>LVkWi Mse es xkn fudk'kh fuekZ.k dk;Z lsjh</t>
  </si>
  <si>
    <t xml:space="preserve"> Hkw oehZ dEiksLV VSad fuekZ.k 10 ux</t>
  </si>
  <si>
    <t>रामेश्वर</t>
  </si>
  <si>
    <t>आ.इन्द्रमान -</t>
  </si>
  <si>
    <t>आ.मुडिया -</t>
  </si>
  <si>
    <t>आ.राम सिंह बुटी वेवा राम सिंह </t>
  </si>
  <si>
    <t> आ.मोहन </t>
  </si>
  <si>
    <t>पि.रामेश्वर -</t>
  </si>
  <si>
    <t>दशोदिया बेवा भीमसेन, सुदामा,रामकलेश,</t>
  </si>
  <si>
    <t>आ.चोर्रा -</t>
  </si>
  <si>
    <t>बेबा राममिलन -</t>
  </si>
  <si>
    <t>आ.सुकाली -</t>
  </si>
  <si>
    <t>आ.ठाकुरदीन -</t>
  </si>
  <si>
    <t>नत्थूलाल -</t>
  </si>
  <si>
    <t>पि.दददी;सुमित्रा बेवा दददी</t>
  </si>
  <si>
    <t>आ.रामसहाय -</t>
  </si>
  <si>
    <t>आ.विजवा -</t>
  </si>
  <si>
    <t>बुटन पि.सहदेव -</t>
  </si>
  <si>
    <t>आ.इन्द्रमान </t>
  </si>
  <si>
    <t>आ.छत्रधारी -</t>
  </si>
  <si>
    <t>जेठू पि.दीनदयाल,बुटई बेवा दीनदयाल</t>
  </si>
  <si>
    <t>पि.गोपाल बाबूलाल पि.गोपालबिकनूपि.गोपाल</t>
  </si>
  <si>
    <t>आ.मेहीलाल -</t>
  </si>
  <si>
    <t>सूरजभान,नाबा.रिंकू,राधा,ࣿ पि.सूरजभान,पा.मॉ ममता</t>
  </si>
  <si>
    <t>पि.चरका समतिया बेबा चरका</t>
  </si>
  <si>
    <t>आ.लालमनी -</t>
  </si>
  <si>
    <t>आ.मेरू -</t>
  </si>
  <si>
    <t>आ.चरमा</t>
  </si>
  <si>
    <t>पि.बालमीक समतिया बेबा बाल्मीक</t>
  </si>
  <si>
    <t>आ.सलाकी -</t>
  </si>
  <si>
    <t>रामजियावन बैगा</t>
  </si>
  <si>
    <t xml:space="preserve">शासकीय भूमि </t>
  </si>
  <si>
    <t>23º39.860'N</t>
  </si>
  <si>
    <t>81º48.5860'E</t>
  </si>
  <si>
    <t>23º39.3020'</t>
  </si>
  <si>
    <t>81º48.9130'E</t>
  </si>
  <si>
    <t>23º39.1580'</t>
  </si>
  <si>
    <t>81º48.9920'E</t>
  </si>
  <si>
    <t>23º39.1510'</t>
  </si>
  <si>
    <t>81º49.20'E</t>
  </si>
  <si>
    <t>23º39.1290'</t>
  </si>
  <si>
    <t>81º49.380'E</t>
  </si>
  <si>
    <t>23º39.760'</t>
  </si>
  <si>
    <t>81º49.2350'E</t>
  </si>
  <si>
    <t>23º39.920'</t>
  </si>
  <si>
    <t>81º49.2490'E</t>
  </si>
  <si>
    <t>23º39.1050'</t>
  </si>
  <si>
    <t>81º49.3030'E</t>
  </si>
  <si>
    <t>23º39.2890'</t>
  </si>
  <si>
    <t>81º49.3650'E</t>
  </si>
  <si>
    <t>23º39.2880'</t>
  </si>
  <si>
    <t>81º49.3680'E</t>
  </si>
  <si>
    <t>23392830N</t>
  </si>
  <si>
    <t>81496990E</t>
  </si>
  <si>
    <t>23º39.5200'</t>
  </si>
  <si>
    <t>81º49.8100'E</t>
  </si>
  <si>
    <t>23º39.5430'</t>
  </si>
  <si>
    <t>81º49.8730'E</t>
  </si>
  <si>
    <t>23º39.4530'</t>
  </si>
  <si>
    <t>81º49.7960'E</t>
  </si>
  <si>
    <t>23º39.4200'</t>
  </si>
  <si>
    <t>81º49.7910'E</t>
  </si>
  <si>
    <t>23º39.4060'</t>
  </si>
  <si>
    <t>81º49.7660'E</t>
  </si>
  <si>
    <t>23º39.3600'N</t>
  </si>
  <si>
    <t>23º39.3620'N</t>
  </si>
  <si>
    <t>81º49.8440'E</t>
  </si>
  <si>
    <t>23º37.3130'</t>
  </si>
  <si>
    <t>81º49.8980'E</t>
  </si>
  <si>
    <t>23º39.3130'</t>
  </si>
  <si>
    <t>81º50.0'E</t>
  </si>
  <si>
    <t>23º39.3160'</t>
  </si>
  <si>
    <t>81º50.30'E</t>
  </si>
  <si>
    <t>23º39.4050'</t>
  </si>
  <si>
    <t>81º50.1010'E</t>
  </si>
  <si>
    <t>23º39.5970'</t>
  </si>
  <si>
    <t>81º50.1130'E</t>
  </si>
  <si>
    <t>23º39.5740'</t>
  </si>
  <si>
    <t>81º50.1160'E</t>
  </si>
  <si>
    <t>23º39.493'</t>
  </si>
  <si>
    <t>81º50.1340'E</t>
  </si>
  <si>
    <t>23º39.3770'</t>
  </si>
  <si>
    <t>81º50.2840'E</t>
  </si>
  <si>
    <t>23º39.2420'</t>
  </si>
  <si>
    <t>81º50.420'E</t>
  </si>
  <si>
    <t>23º39.2640'</t>
  </si>
  <si>
    <t>81º49.9580'E</t>
  </si>
  <si>
    <t>23º39.2430'</t>
  </si>
  <si>
    <t>81º49.9730'E</t>
  </si>
  <si>
    <t>23º39.2140'</t>
  </si>
  <si>
    <t>81º49.9050'E</t>
  </si>
  <si>
    <t>23º39.2260'</t>
  </si>
  <si>
    <t>81º49.9030'E</t>
  </si>
  <si>
    <t>23º39.2560'</t>
  </si>
  <si>
    <t>23º39.2650'</t>
  </si>
  <si>
    <t>81º49.8670'E</t>
  </si>
  <si>
    <t>23º39.2620'</t>
  </si>
  <si>
    <t>81º49.8300'E</t>
  </si>
  <si>
    <t>23º39.3000'</t>
  </si>
  <si>
    <t>81º49.8150'E</t>
  </si>
  <si>
    <t>23º39.3450'</t>
  </si>
  <si>
    <t>81º49.7850'E</t>
  </si>
  <si>
    <t>23º39.3330'</t>
  </si>
  <si>
    <t>81º49.7800'E</t>
  </si>
  <si>
    <t>23º39.1570'</t>
  </si>
  <si>
    <t>81º49.8710'E</t>
  </si>
  <si>
    <t>23º39.1810'</t>
  </si>
  <si>
    <t>81º49.7300'E</t>
  </si>
  <si>
    <t>23º39.900'</t>
  </si>
  <si>
    <t>81º49.7600'E</t>
  </si>
  <si>
    <t>23º39.590'</t>
  </si>
  <si>
    <t>81º49.8830'E</t>
  </si>
  <si>
    <t>23º39.960'</t>
  </si>
  <si>
    <t>81º49.9540'E</t>
  </si>
  <si>
    <t>23º39.5040'</t>
  </si>
  <si>
    <t>81º50.2380'E</t>
  </si>
  <si>
    <t>23º39.2120'</t>
  </si>
  <si>
    <t>81º50.2420'E</t>
  </si>
  <si>
    <t>23º39.2880'N</t>
  </si>
  <si>
    <t>81º48.8750'E</t>
  </si>
  <si>
    <t>23º39.3010'N</t>
  </si>
  <si>
    <t>81º48.9010'E</t>
  </si>
  <si>
    <t>23º39.7000'N</t>
  </si>
  <si>
    <t>81º49.2460'E</t>
  </si>
  <si>
    <t>23º39.5210'N</t>
  </si>
  <si>
    <t>81º49.8140'E</t>
  </si>
  <si>
    <t>23º39.5620'</t>
  </si>
  <si>
    <t>81º49.8660'E</t>
  </si>
  <si>
    <t>23º39.2520'N</t>
  </si>
  <si>
    <t>81º49.7490'E</t>
  </si>
  <si>
    <t>2A5G8g4,2A5G8n2, 2A5G8n3</t>
  </si>
  <si>
    <t>Sheri, Uchehra, Tikaritola</t>
  </si>
  <si>
    <t>32 HHs</t>
  </si>
  <si>
    <t>Common Works:</t>
  </si>
  <si>
    <t>Tikritola</t>
  </si>
  <si>
    <t>रतिराम</t>
  </si>
  <si>
    <t>बंशरूप</t>
  </si>
  <si>
    <t>बेचन</t>
  </si>
  <si>
    <t>श्यामलाल</t>
  </si>
  <si>
    <t>हीरलाल</t>
  </si>
  <si>
    <t>मंघौउ</t>
  </si>
  <si>
    <t>बब्बू</t>
  </si>
  <si>
    <t>महासिंघ</t>
  </si>
  <si>
    <t>रामकरन</t>
  </si>
  <si>
    <t>जगभन</t>
  </si>
  <si>
    <t>हिंचपती</t>
  </si>
  <si>
    <t>बिहारी</t>
  </si>
  <si>
    <t>गमौउ</t>
  </si>
  <si>
    <t>सवनाराम</t>
  </si>
  <si>
    <t>हरबजन</t>
  </si>
  <si>
    <t>छत्रधारी</t>
  </si>
  <si>
    <t>चरकू</t>
  </si>
  <si>
    <t>समयलाल</t>
  </si>
  <si>
    <t>धनकुधारी</t>
  </si>
  <si>
    <t>कठकू</t>
  </si>
  <si>
    <t>प्यारेलाल</t>
  </si>
  <si>
    <t>बबनसिंह</t>
  </si>
  <si>
    <t>चंदु</t>
  </si>
  <si>
    <t>मेढबधान</t>
  </si>
  <si>
    <t>अर्देन गलीप्लग</t>
  </si>
  <si>
    <t>डबरी</t>
  </si>
  <si>
    <t>कुआ</t>
  </si>
  <si>
    <t>बोलडर चेक</t>
  </si>
  <si>
    <t xml:space="preserve">डबरी निर्माण कार्य टिकरीटोला </t>
  </si>
  <si>
    <t xml:space="preserve">डबरी निर्माण कार्य लाल  टिकरीटोला </t>
  </si>
  <si>
    <t>23°38.4198'N</t>
  </si>
  <si>
    <t>81°49.1510'E</t>
  </si>
  <si>
    <t>23°38.4350'N</t>
  </si>
  <si>
    <t>81°49.2530'E</t>
  </si>
  <si>
    <t>23°38.4050'N</t>
  </si>
  <si>
    <t>81°49.2410'E</t>
  </si>
  <si>
    <t>23°38.3930'N</t>
  </si>
  <si>
    <t>81°49.2040'E</t>
  </si>
  <si>
    <t>23°38.3120'N</t>
  </si>
  <si>
    <t>81°49.2610'E</t>
  </si>
  <si>
    <t>23°38.2720'N</t>
  </si>
  <si>
    <t>81°49.3550'E</t>
  </si>
  <si>
    <t>23°38.1380'N</t>
  </si>
  <si>
    <t>81°49.4880'E</t>
  </si>
  <si>
    <t>23°38.1760'N</t>
  </si>
  <si>
    <t>81°49.4570'E</t>
  </si>
  <si>
    <t>23°38.1230'N</t>
  </si>
  <si>
    <t>81°49.4740'E</t>
  </si>
  <si>
    <t>23°38.1540'N</t>
  </si>
  <si>
    <t>81°49.5330'E</t>
  </si>
  <si>
    <t>23°38.2930'N</t>
  </si>
  <si>
    <t>81°49.5770'E</t>
  </si>
  <si>
    <t>23°38.1330'N</t>
  </si>
  <si>
    <t>81°49.7750'E</t>
  </si>
  <si>
    <t>23°38.3620'N</t>
  </si>
  <si>
    <t>81°49.7280'E</t>
  </si>
  <si>
    <t>23°38.2910'N</t>
  </si>
  <si>
    <t>81°49.8800'E</t>
  </si>
  <si>
    <t>23°38.3710'N</t>
  </si>
  <si>
    <t>81°49.7760'E</t>
  </si>
  <si>
    <t>23°38.3600'N</t>
  </si>
  <si>
    <t>81°49.8450'E</t>
  </si>
  <si>
    <t>81°49.4440'E</t>
  </si>
  <si>
    <t>23°38.3450'N</t>
  </si>
  <si>
    <t>81°49.8830'E</t>
  </si>
  <si>
    <t>23°38.2310'N</t>
  </si>
  <si>
    <t>81°49.9150'E</t>
  </si>
  <si>
    <t>23°38.1890'N</t>
  </si>
  <si>
    <t>81°49.9490'E</t>
  </si>
  <si>
    <t>23°38.3140'N</t>
  </si>
  <si>
    <t>81°50.0820'E</t>
  </si>
  <si>
    <t>23°38.2770'N</t>
  </si>
  <si>
    <t>81°50.0970'E</t>
  </si>
  <si>
    <t>23°38.0790'N</t>
  </si>
  <si>
    <t>81°50.0280'E</t>
  </si>
  <si>
    <t>23°38.0100'N</t>
  </si>
  <si>
    <t>81°50.1610'E</t>
  </si>
  <si>
    <t>23°38.0190'N</t>
  </si>
  <si>
    <t>81°50.1810'E</t>
  </si>
  <si>
    <t>23°38'4.90"N</t>
  </si>
  <si>
    <t>81°50'11.88"E</t>
  </si>
  <si>
    <t>23°38.1090'N</t>
  </si>
  <si>
    <t>81°50.1940'E</t>
  </si>
  <si>
    <t>23°38'6.88"N</t>
  </si>
  <si>
    <t>81°50'12.24"E</t>
  </si>
  <si>
    <t>23°38.2060'N</t>
  </si>
  <si>
    <t>81°50.1360'E</t>
  </si>
  <si>
    <t>23°38.2290'N</t>
  </si>
  <si>
    <t>81°50.1640'E</t>
  </si>
  <si>
    <t>81°50.1990'E</t>
  </si>
  <si>
    <t>23°38.2190'N</t>
  </si>
  <si>
    <t>81°50.1970'E</t>
  </si>
  <si>
    <t>23°38.1750'N</t>
  </si>
  <si>
    <t>81°50.2180'E</t>
  </si>
  <si>
    <t>23°38.0860'N</t>
  </si>
  <si>
    <t>81°50.1980'E</t>
  </si>
  <si>
    <t>23°38.1000'N</t>
  </si>
  <si>
    <t>81°50.2940'E</t>
  </si>
  <si>
    <t>23°38.1010'N</t>
  </si>
  <si>
    <t>81°50.2990'E</t>
  </si>
  <si>
    <t>23°38.1220'N</t>
  </si>
  <si>
    <t>81°50.4400'E</t>
  </si>
  <si>
    <t>23°38.1240'N</t>
  </si>
  <si>
    <t>81°50.4920'E</t>
  </si>
  <si>
    <t>23°38.1710'N</t>
  </si>
  <si>
    <t>81°50.5110'E</t>
  </si>
  <si>
    <t>23°38.1340'N</t>
  </si>
  <si>
    <t>81°50.5860'E</t>
  </si>
  <si>
    <t>23°38.1270'N</t>
  </si>
  <si>
    <t>81°50.5900'E</t>
  </si>
  <si>
    <t>81°50.5870'E</t>
  </si>
  <si>
    <t>23°37.8760'N</t>
  </si>
  <si>
    <t>81°50.6850'E</t>
  </si>
  <si>
    <t>23°37.8420'N</t>
  </si>
  <si>
    <t>81°50.7120'E</t>
  </si>
  <si>
    <t>23°37.9520'N</t>
  </si>
  <si>
    <t>81°50.7020'E</t>
  </si>
  <si>
    <t>कुॅआ</t>
  </si>
  <si>
    <t>स्आप डेम</t>
  </si>
  <si>
    <t>तालाब गहरी करण काय्र्र दर्री पारा टिकरीटोला</t>
  </si>
  <si>
    <t>30*40</t>
  </si>
  <si>
    <t>23°38.4430'N</t>
  </si>
  <si>
    <t>81°49.1270'E</t>
  </si>
  <si>
    <t>23°38.4450'N</t>
  </si>
  <si>
    <t>81°49.2680'E</t>
  </si>
  <si>
    <t>81°49.4870'E</t>
  </si>
  <si>
    <t>23°38.3370'N</t>
  </si>
  <si>
    <t>81°49.8470'E</t>
  </si>
  <si>
    <t>23°38.2070'N</t>
  </si>
  <si>
    <t>81°50.1780'E</t>
  </si>
  <si>
    <t>Uchehra</t>
  </si>
  <si>
    <t>मिटठू</t>
  </si>
  <si>
    <t>सुखसेन</t>
  </si>
  <si>
    <t>कामोद</t>
  </si>
  <si>
    <t>हरदिया</t>
  </si>
  <si>
    <t>नन्दलाल</t>
  </si>
  <si>
    <t>बुद्धू</t>
  </si>
  <si>
    <t>रूपसाय</t>
  </si>
  <si>
    <t>सूरजदीन</t>
  </si>
  <si>
    <t>भोंदू</t>
  </si>
  <si>
    <t>निन्दा</t>
  </si>
  <si>
    <t>रामप्रसाद</t>
  </si>
  <si>
    <t>सम्हन</t>
  </si>
  <si>
    <t>मोहन</t>
  </si>
  <si>
    <t>जंगी</t>
  </si>
  <si>
    <t>सुदिन</t>
  </si>
  <si>
    <t>सोनसाय</t>
  </si>
  <si>
    <t>दददी</t>
  </si>
  <si>
    <t>वंसु</t>
  </si>
  <si>
    <t>ठाकुरदीन</t>
  </si>
  <si>
    <t>सुरजबली</t>
  </si>
  <si>
    <t>बेनसिंग</t>
  </si>
  <si>
    <t>सरहा</t>
  </si>
  <si>
    <t>बुज्जी</t>
  </si>
  <si>
    <t>नंदराम</t>
  </si>
  <si>
    <t>वंशधारी</t>
  </si>
  <si>
    <t>मोतीलाल</t>
  </si>
  <si>
    <t>मेढबंधान</t>
  </si>
  <si>
    <t>अर्देन गली प्लग</t>
  </si>
  <si>
    <t xml:space="preserve">डबरी निर्माण कार्य हितग्राही </t>
  </si>
  <si>
    <t>23°40.0510'N</t>
  </si>
  <si>
    <t>81°52.5510'E</t>
  </si>
  <si>
    <t>23°39.9110'N</t>
  </si>
  <si>
    <t>81°52.5400'E</t>
  </si>
  <si>
    <t>23°39.5400'N</t>
  </si>
  <si>
    <t>81°52.3440'E</t>
  </si>
  <si>
    <t>23°39.4730'N</t>
  </si>
  <si>
    <t>81°52.1690'E</t>
  </si>
  <si>
    <t>23°39.5740'N</t>
  </si>
  <si>
    <t>81°52.3540'E</t>
  </si>
  <si>
    <t>23°39.5730'N</t>
  </si>
  <si>
    <t>81°52.3890'E</t>
  </si>
  <si>
    <t>23°39.5610'N</t>
  </si>
  <si>
    <t>81°52.3930'E</t>
  </si>
  <si>
    <t>23°39.5530'N</t>
  </si>
  <si>
    <t>81°52.4030'E</t>
  </si>
  <si>
    <t>81°52.4090'E</t>
  </si>
  <si>
    <t>23°39.5340'N</t>
  </si>
  <si>
    <t>81°52.4550'E</t>
  </si>
  <si>
    <t>23°39.5030'N</t>
  </si>
  <si>
    <t>81°52.4690'E</t>
  </si>
  <si>
    <t>23°39.5280'N</t>
  </si>
  <si>
    <t>81°52.4890'E</t>
  </si>
  <si>
    <t>23°39.3870'N</t>
  </si>
  <si>
    <t>81°52.5040'E</t>
  </si>
  <si>
    <t>23°39.3280'N</t>
  </si>
  <si>
    <t>81°52.4580'E</t>
  </si>
  <si>
    <t>23°39.3300'N</t>
  </si>
  <si>
    <t>23°39.3220'N</t>
  </si>
  <si>
    <t>81°52.5010'E</t>
  </si>
  <si>
    <t>23°39.0880'N</t>
  </si>
  <si>
    <t>81°52.3920'E</t>
  </si>
  <si>
    <t>23°39.0870'N</t>
  </si>
  <si>
    <t>81°52.4100'E</t>
  </si>
  <si>
    <t>23°39.2960'N</t>
  </si>
  <si>
    <t>81°52.2390'E</t>
  </si>
  <si>
    <t>23°39.2150'N</t>
  </si>
  <si>
    <t>81°52.5170'E</t>
  </si>
  <si>
    <t>23°39.2070'N</t>
  </si>
  <si>
    <t>81°52.4680'E</t>
  </si>
  <si>
    <t>23°39.1780'N</t>
  </si>
  <si>
    <t>81°52.4380'E</t>
  </si>
  <si>
    <t>23°39.3930'N</t>
  </si>
  <si>
    <t>81°52.3300'E</t>
  </si>
  <si>
    <t>23°39.3680'N</t>
  </si>
  <si>
    <t>81562790'E</t>
  </si>
  <si>
    <t>23°39.3310'N</t>
  </si>
  <si>
    <t>81°52.2630'E</t>
  </si>
  <si>
    <t>23°39.3230'N</t>
  </si>
  <si>
    <t>81°52.2740'E</t>
  </si>
  <si>
    <t>23°39.3250'N</t>
  </si>
  <si>
    <t>81°52.2990'E</t>
  </si>
  <si>
    <t>23°39.3180'N</t>
  </si>
  <si>
    <t>81°52.3050'E</t>
  </si>
  <si>
    <t>23°39.3980'N</t>
  </si>
  <si>
    <t>23°39.2860'N</t>
  </si>
  <si>
    <t>81°52.3070'E</t>
  </si>
  <si>
    <t>23°39.7060'N</t>
  </si>
  <si>
    <t>81°52.2970'E</t>
  </si>
  <si>
    <t>23°39.2980'N</t>
  </si>
  <si>
    <t>81°52.2480'E</t>
  </si>
  <si>
    <t>23°39.2600'N</t>
  </si>
  <si>
    <t>81°52.1840'E</t>
  </si>
  <si>
    <t>23°39.1930'N</t>
  </si>
  <si>
    <t>81°52.2090'E</t>
  </si>
  <si>
    <t>23°39.2260'N</t>
  </si>
  <si>
    <t>81°52.2220'E</t>
  </si>
  <si>
    <t>23°39.1470'N</t>
  </si>
  <si>
    <t>81°52.2840'E</t>
  </si>
  <si>
    <t>23°39.1600'N</t>
  </si>
  <si>
    <t>81°52.2770'E</t>
  </si>
  <si>
    <t>23°39.1280'N</t>
  </si>
  <si>
    <t>81°52.2530'E</t>
  </si>
  <si>
    <t>23°39.0500'N</t>
  </si>
  <si>
    <t>81°52.3°39.0'E</t>
  </si>
  <si>
    <t>23°39.0460'N</t>
  </si>
  <si>
    <t>81°52.3700'E</t>
  </si>
  <si>
    <t>23°38'55.20"N</t>
  </si>
  <si>
    <t>81°52'21.75"E</t>
  </si>
  <si>
    <t>23°39.2410'N</t>
  </si>
  <si>
    <t>81°51.3560'E</t>
  </si>
  <si>
    <t>23°38'15.79"N</t>
  </si>
  <si>
    <t>81°51'19.58"E</t>
  </si>
  <si>
    <t>23°39.2900'N</t>
  </si>
  <si>
    <t>81°51.1140'E</t>
  </si>
  <si>
    <t>23°39.7440'N</t>
  </si>
  <si>
    <t>81°51.3360'E</t>
  </si>
  <si>
    <t>23°39.0100'N</t>
  </si>
  <si>
    <t>81°51.4890'E</t>
  </si>
  <si>
    <t>23°39.0010'N</t>
  </si>
  <si>
    <t>81°51.5540'E</t>
  </si>
  <si>
    <t>23°39.0370'N</t>
  </si>
  <si>
    <t>81°51.5840'E</t>
  </si>
  <si>
    <t>23°39.0630'N</t>
  </si>
  <si>
    <t>81°51.6710'E</t>
  </si>
  <si>
    <t>23°39.0570'N</t>
  </si>
  <si>
    <t>81°51.6860'E</t>
  </si>
  <si>
    <t>23°39.5360'N</t>
  </si>
  <si>
    <t>81°52.1320'E</t>
  </si>
  <si>
    <t>81°52.1630'E</t>
  </si>
  <si>
    <t>23°39.3210'N</t>
  </si>
  <si>
    <t>81°51.9000'E</t>
  </si>
  <si>
    <t>23°39.3480'N</t>
  </si>
  <si>
    <t>81°51.9030'E</t>
  </si>
  <si>
    <t>23°39.3610'N</t>
  </si>
  <si>
    <t>81°51.9090'E</t>
  </si>
  <si>
    <t>23°39.9420'N</t>
  </si>
  <si>
    <t>81°51.9900'E</t>
  </si>
  <si>
    <t>23°39.9520'N</t>
  </si>
  <si>
    <t>81°51.9990'E</t>
  </si>
  <si>
    <t>23°39.9690'N</t>
  </si>
  <si>
    <t>81°52.0340'E</t>
  </si>
  <si>
    <t>23°39.9730'N</t>
  </si>
  <si>
    <t>81°52.0370'E</t>
  </si>
  <si>
    <t>23°39.0050'N</t>
  </si>
  <si>
    <t>81°52.0860'E</t>
  </si>
  <si>
    <t>23°39.9790'N</t>
  </si>
  <si>
    <t>81°52.2400'E</t>
  </si>
  <si>
    <t>23°39.1270'N</t>
  </si>
  <si>
    <t>81°52.2910'E</t>
  </si>
  <si>
    <t>23°39.1590'N</t>
  </si>
  <si>
    <t>81°52.2470'E</t>
  </si>
  <si>
    <t>23°39.1830'N</t>
  </si>
  <si>
    <t>81°52.2800'E</t>
  </si>
  <si>
    <t>23°39.0170'N</t>
  </si>
  <si>
    <t>81°52.3640'E</t>
  </si>
  <si>
    <t>सीण्सीण्टीण्</t>
  </si>
  <si>
    <t>स्टाप डेम</t>
  </si>
  <si>
    <t>एसण्सीण्टीण्</t>
  </si>
  <si>
    <t>23°40.0750'N</t>
  </si>
  <si>
    <t>81°52.5130'E</t>
  </si>
  <si>
    <t>23°40.0400'N</t>
  </si>
  <si>
    <t>81°52.6080'E</t>
  </si>
  <si>
    <t>23°39.7810'N</t>
  </si>
  <si>
    <t>81°52.5210'E</t>
  </si>
  <si>
    <t>23°39.7670'N</t>
  </si>
  <si>
    <t>81°52.5640'E</t>
  </si>
  <si>
    <t>23°39.7030'N</t>
  </si>
  <si>
    <t>81°52.5050'E</t>
  </si>
  <si>
    <t>23°39.5880'N</t>
  </si>
  <si>
    <t>81°52.3780'E</t>
  </si>
  <si>
    <t>23°39.5550'N</t>
  </si>
  <si>
    <t>81°52.4300'E</t>
  </si>
  <si>
    <t>23°39.4970'N</t>
  </si>
  <si>
    <t>81°52.5390'E</t>
  </si>
  <si>
    <t>23°39.4070'N</t>
  </si>
  <si>
    <t>81°52.6010'E</t>
  </si>
  <si>
    <t>23°39.2390'N</t>
  </si>
  <si>
    <t>81°52.5410'E</t>
  </si>
  <si>
    <t>23°39.9720'N</t>
  </si>
  <si>
    <t>81°52.1990'E</t>
  </si>
  <si>
    <t>23°39.1240'N</t>
  </si>
  <si>
    <t>81°52.2010'E</t>
  </si>
  <si>
    <t>23°39.0720'N</t>
  </si>
  <si>
    <t>81°52.7730'E</t>
  </si>
  <si>
    <t>23°39.8350'N</t>
  </si>
  <si>
    <t>81°51.2070'E</t>
  </si>
  <si>
    <t>23°39.9840'N</t>
  </si>
  <si>
    <t>81°51.4290'E</t>
  </si>
  <si>
    <t>23°39.3470'N</t>
  </si>
  <si>
    <t>81°51.`9030'E</t>
  </si>
  <si>
    <t>418 (As per HHs baseline survey)</t>
  </si>
  <si>
    <t>जयमंत्री</t>
  </si>
  <si>
    <t>रामसुंदर</t>
  </si>
  <si>
    <t>इन्द्रजीत</t>
  </si>
  <si>
    <t>बहादुर</t>
  </si>
  <si>
    <t>रामहीत</t>
  </si>
  <si>
    <t>जगदीश</t>
  </si>
  <si>
    <t>रामसुन्दर</t>
  </si>
  <si>
    <t>श्रीदास</t>
  </si>
  <si>
    <t>रोहिणी</t>
  </si>
  <si>
    <t>गयाप्रसाद</t>
  </si>
  <si>
    <t>नाथू</t>
  </si>
  <si>
    <t>श्यासुन्दर</t>
  </si>
  <si>
    <t>हीरालाल श्रीलाल शिवप्रसाद</t>
  </si>
  <si>
    <t>रोहिणी प्रसाद, गेदनी प्रसाद</t>
  </si>
  <si>
    <t>छमधारी</t>
  </si>
  <si>
    <t>मनटोलिया वि.</t>
  </si>
  <si>
    <t>सियाशरण, जगदीश</t>
  </si>
  <si>
    <t>बाबूलाल</t>
  </si>
  <si>
    <t>नन्दलाल, चन्द्रिका मुकेश</t>
  </si>
  <si>
    <t>सुर्दशन चरकू सुद्धू</t>
  </si>
  <si>
    <t>जीतराम</t>
  </si>
  <si>
    <t>सोहनलाल</t>
  </si>
  <si>
    <t>भरतलाल, राजीवलोचन, मुन्नी,श्यामवती, दद्दी</t>
  </si>
  <si>
    <t>महिपाल</t>
  </si>
  <si>
    <t>बुटन पि.सहदेव, धमधारी</t>
  </si>
  <si>
    <t>महीपाल</t>
  </si>
  <si>
    <t>रामनन्दन आ निरपहा, गयाप्रसाद आ इन्द्रमान</t>
  </si>
  <si>
    <t>भगवन्ता आ. धमधारी, महेश, रमेश आ. सहदेव</t>
  </si>
  <si>
    <t>भगवन्ता</t>
  </si>
  <si>
    <t>रमेश नरेश पि. बैसाखू, सुखमंती बेवा बैसाखू</t>
  </si>
  <si>
    <t>रामचरन</t>
  </si>
  <si>
    <t>नन्दलाल चनद्रिका मुकेश आ. राममिलन तिजउआ</t>
  </si>
  <si>
    <t>भैकू रमेश कोदू</t>
  </si>
  <si>
    <t>तेजभान, सत्यदेव, ददोल, पिता इन्द्रभान, मु ममता बैवा</t>
  </si>
  <si>
    <t>हीरालाल, श्रीलाल शिवप्रसाद</t>
  </si>
  <si>
    <t>रामरचन</t>
  </si>
  <si>
    <t>मोतीलाल पि. चरका, सुखसेन पि. चरका बालकरन</t>
  </si>
  <si>
    <t>आ मोहन</t>
  </si>
  <si>
    <t>राममिलन</t>
  </si>
  <si>
    <t>आ. दधी</t>
  </si>
  <si>
    <t>भगवन्ता आ धमधारी महेश रमेश आ सहदेव</t>
  </si>
  <si>
    <t>मिठाईलाल</t>
  </si>
  <si>
    <t>भीमसेन रामप्रसाद</t>
  </si>
  <si>
    <t>चरकु</t>
  </si>
  <si>
    <t>भगवन्ता आ। धमधारी महेश रमेश आ सहदेव</t>
  </si>
  <si>
    <t>कलावती</t>
  </si>
  <si>
    <t>राजेन्द्र</t>
  </si>
  <si>
    <t>राजाराम</t>
  </si>
  <si>
    <t>लालबहादूर</t>
  </si>
  <si>
    <t>कांशी</t>
  </si>
  <si>
    <t>मायाराम</t>
  </si>
  <si>
    <t>चन्द्रप्रताप</t>
  </si>
  <si>
    <t>कैलाश</t>
  </si>
  <si>
    <t>हीरालाल</t>
  </si>
  <si>
    <t>भइयालाल</t>
  </si>
  <si>
    <t>ननहु</t>
  </si>
  <si>
    <t>भगवनति</t>
  </si>
  <si>
    <t>गननु</t>
  </si>
  <si>
    <t>रूपसिंह</t>
  </si>
  <si>
    <t>अमरसिंघ</t>
  </si>
  <si>
    <t>पंजाब</t>
  </si>
  <si>
    <t>रूपसिंघ</t>
  </si>
  <si>
    <t>शिवप्रसाद</t>
  </si>
  <si>
    <t>चंदरभनसिंघ</t>
  </si>
  <si>
    <t>भगवतसिंघ</t>
  </si>
  <si>
    <t>प्रीतमसिंघ</t>
  </si>
  <si>
    <t>ठाकुरप्रसाद</t>
  </si>
  <si>
    <t>गुलबसिया</t>
  </si>
  <si>
    <t>ललवा</t>
  </si>
  <si>
    <t>रामकुमार</t>
  </si>
  <si>
    <t>लिल्लू</t>
  </si>
  <si>
    <t>छेरका</t>
  </si>
  <si>
    <t>हरप्रसाद</t>
  </si>
  <si>
    <t>रामलाल</t>
  </si>
  <si>
    <t>चैतु</t>
  </si>
  <si>
    <t>तानी</t>
  </si>
  <si>
    <t>गीता</t>
  </si>
  <si>
    <t>लल्लू</t>
  </si>
  <si>
    <t>रामावतार</t>
  </si>
  <si>
    <t>रामवतार</t>
  </si>
  <si>
    <t>सिरदार</t>
  </si>
  <si>
    <t>लल्ला</t>
  </si>
  <si>
    <t>मुंडा</t>
  </si>
  <si>
    <t>समेलाल</t>
  </si>
  <si>
    <t>केतकी</t>
  </si>
  <si>
    <t>चिक्धारी</t>
  </si>
  <si>
    <t>सीता</t>
  </si>
  <si>
    <t>सुखमंती</t>
  </si>
  <si>
    <t>दलप्रताप</t>
  </si>
  <si>
    <t>ब्रिजभान</t>
  </si>
  <si>
    <t>जीवनलाल</t>
  </si>
  <si>
    <t>चंद्रप्रताप</t>
  </si>
  <si>
    <t>बलजीत</t>
  </si>
  <si>
    <t>जट्टी</t>
  </si>
  <si>
    <t>श्रीराम</t>
  </si>
  <si>
    <t>श्रीनंदन</t>
  </si>
  <si>
    <t>रामबली</t>
  </si>
  <si>
    <t>बबुआ</t>
  </si>
  <si>
    <t>मुन्ना</t>
  </si>
  <si>
    <t>निंदा</t>
  </si>
  <si>
    <t>धरमजीत</t>
  </si>
  <si>
    <t>महावीर</t>
  </si>
  <si>
    <t xml:space="preserve">तीजिया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</si>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</sst>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&quot;Kruti Dev 010&quot;"/>
      <family val="2"/>
    </font>
    <font>
      <b/>
      <sz val="14"/>
      <name val="Arial"/>
      <family val="2"/>
    </font>
    <font>
      <sz val="16"/>
      <name val="Calibri"/>
      <family val="2"/>
    </font>
    <font>
      <sz val="16"/>
      <name val="Times New Roman"/>
      <family val="1"/>
    </font>
    <font>
      <sz val="11"/>
      <name val="Kruti Dev 010"/>
      <family val="2"/>
    </font>
    <font>
      <sz val="14"/>
      <name val="Kruti Dev 010"/>
      <family val="2"/>
    </font>
    <font>
      <sz val="10"/>
      <name val="Kruti Dev 010"/>
      <family val="2"/>
    </font>
    <font>
      <sz val="10"/>
      <name val="&quot;Kruti Dev 010&quot;"/>
      <family val="2"/>
    </font>
    <font>
      <sz val="10"/>
      <name val="Times New Roman"/>
      <family val="1"/>
    </font>
    <font>
      <sz val="11"/>
      <name val="Calibri"/>
      <family val="2"/>
    </font>
    <font>
      <b/>
      <sz val="14"/>
      <color rgb="FFFF0000"/>
      <name val="Arial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3" borderId="0" xfId="0" applyFont="1" applyFill="1"/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/>
    <xf numFmtId="0" fontId="6" fillId="2" borderId="4" xfId="0" applyFont="1" applyFill="1" applyBorder="1"/>
    <xf numFmtId="0" fontId="7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6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7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vertical="top" wrapText="1"/>
    </xf>
    <xf numFmtId="0" fontId="0" fillId="0" borderId="8" xfId="0" applyBorder="1"/>
    <xf numFmtId="2" fontId="0" fillId="0" borderId="8" xfId="0" applyNumberFormat="1" applyBorder="1"/>
    <xf numFmtId="0" fontId="4" fillId="3" borderId="8" xfId="0" applyFont="1" applyFill="1" applyBorder="1" applyAlignment="1">
      <alignment horizontal="left" vertical="top" wrapText="1"/>
    </xf>
    <xf numFmtId="0" fontId="0" fillId="3" borderId="8" xfId="0" applyFill="1" applyBorder="1"/>
    <xf numFmtId="0" fontId="0" fillId="3" borderId="8" xfId="0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left"/>
    </xf>
    <xf numFmtId="0" fontId="0" fillId="0" borderId="9" xfId="0" applyBorder="1"/>
    <xf numFmtId="0" fontId="17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9" fontId="12" fillId="2" borderId="3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2" fontId="0" fillId="6" borderId="9" xfId="0" applyNumberFormat="1" applyFill="1" applyBorder="1"/>
    <xf numFmtId="0" fontId="0" fillId="7" borderId="8" xfId="0" applyFill="1" applyBorder="1"/>
    <xf numFmtId="0" fontId="19" fillId="0" borderId="8" xfId="0" applyFont="1" applyBorder="1" applyAlignment="1">
      <alignment wrapText="1"/>
    </xf>
    <xf numFmtId="0" fontId="19" fillId="8" borderId="8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9" fillId="8" borderId="8" xfId="0" applyFont="1" applyFill="1" applyBorder="1" applyAlignment="1">
      <alignment/>
    </xf>
    <xf numFmtId="2" fontId="0" fillId="2" borderId="8" xfId="0" applyNumberFormat="1" applyFill="1" applyBorder="1"/>
    <xf numFmtId="2" fontId="0" fillId="7" borderId="0" xfId="0" applyNumberFormat="1" applyFill="1"/>
    <xf numFmtId="0" fontId="0" fillId="0" borderId="8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8" xfId="0" applyNumberFormat="1" applyFill="1" applyBorder="1"/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3" xfId="0" applyFont="1" applyFill="1" applyBorder="1" applyAlignment="1" quotePrefix="1">
      <alignment horizontal="left" vertical="top" wrapText="1"/>
    </xf>
    <xf numFmtId="0" fontId="3" fillId="2" borderId="10" xfId="0" applyFont="1" applyFill="1" applyBorder="1" applyAlignment="1" quotePrefix="1">
      <alignment horizontal="center" wrapText="1"/>
    </xf>
    <xf numFmtId="0" fontId="21" fillId="2" borderId="11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 quotePrefix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1" xfId="0" applyFont="1" applyFill="1" applyBorder="1" applyAlignment="1" quotePrefix="1">
      <alignment horizontal="center" vertical="top" wrapText="1"/>
    </xf>
    <xf numFmtId="0" fontId="23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 quotePrefix="1">
      <alignment horizontal="left" vertical="top" wrapText="1"/>
    </xf>
    <xf numFmtId="0" fontId="21" fillId="2" borderId="1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top"/>
    </xf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4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/>
    <xf numFmtId="0" fontId="8" fillId="3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0" fontId="4" fillId="2" borderId="3" xfId="0" applyNumberFormat="1" applyFont="1" applyFill="1" applyBorder="1" applyAlignment="1">
      <alignment horizontal="left" vertical="top" wrapText="1"/>
    </xf>
    <xf numFmtId="2" fontId="12" fillId="2" borderId="0" xfId="0" applyNumberFormat="1" applyFont="1" applyFill="1" applyBorder="1" applyAlignment="1">
      <alignment horizontal="left" vertical="top" wrapText="1"/>
    </xf>
    <xf numFmtId="9" fontId="12" fillId="2" borderId="3" xfId="15" applyFont="1" applyFill="1" applyBorder="1" applyAlignment="1">
      <alignment horizontal="left" vertical="top" wrapText="1"/>
    </xf>
    <xf numFmtId="0" fontId="2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8" fillId="2" borderId="0" xfId="0" applyNumberFormat="1" applyFont="1" applyFill="1" applyBorder="1" applyAlignment="1">
      <alignment horizontal="left" vertical="top" wrapText="1"/>
    </xf>
    <xf numFmtId="1" fontId="8" fillId="2" borderId="3" xfId="0" applyNumberFormat="1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vertical="top" wrapText="1"/>
    </xf>
    <xf numFmtId="0" fontId="27" fillId="0" borderId="0" xfId="0" applyFont="1"/>
    <xf numFmtId="0" fontId="8" fillId="2" borderId="11" xfId="0" applyFont="1" applyFill="1" applyBorder="1" applyAlignment="1">
      <alignment horizontal="center" vertical="top" wrapText="1"/>
    </xf>
    <xf numFmtId="0" fontId="28" fillId="9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 wrapText="1"/>
    </xf>
    <xf numFmtId="164" fontId="29" fillId="2" borderId="11" xfId="0" applyNumberFormat="1" applyFont="1" applyFill="1" applyBorder="1" applyAlignment="1">
      <alignment horizontal="center" vertical="center"/>
    </xf>
    <xf numFmtId="2" fontId="29" fillId="2" borderId="11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11" fillId="2" borderId="22" xfId="0" applyFont="1" applyFill="1" applyBorder="1" applyAlignment="1" quotePrefix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3" fillId="2" borderId="11" xfId="0" applyFont="1" applyFill="1" applyBorder="1" applyAlignment="1" quotePrefix="1">
      <alignment horizontal="center" wrapText="1"/>
    </xf>
    <xf numFmtId="0" fontId="16" fillId="4" borderId="8" xfId="0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0" fontId="19" fillId="7" borderId="26" xfId="0" applyFont="1" applyFill="1" applyBorder="1" applyAlignment="1">
      <alignment horizontal="center" wrapText="1"/>
    </xf>
    <xf numFmtId="0" fontId="19" fillId="7" borderId="27" xfId="0" applyFont="1" applyFill="1" applyBorder="1" applyAlignment="1">
      <alignment horizontal="center" wrapText="1"/>
    </xf>
    <xf numFmtId="0" fontId="19" fillId="7" borderId="9" xfId="0" applyFont="1" applyFill="1" applyBorder="1" applyAlignment="1">
      <alignment horizontal="center" wrapText="1"/>
    </xf>
    <xf numFmtId="0" fontId="20" fillId="7" borderId="28" xfId="0" applyFont="1" applyFill="1" applyBorder="1" applyAlignment="1">
      <alignment horizontal="center"/>
    </xf>
    <xf numFmtId="0" fontId="20" fillId="7" borderId="29" xfId="0" applyFont="1" applyFill="1" applyBorder="1" applyAlignment="1">
      <alignment horizontal="center"/>
    </xf>
    <xf numFmtId="0" fontId="20" fillId="7" borderId="30" xfId="0" applyFont="1" applyFill="1" applyBorder="1" applyAlignment="1">
      <alignment horizontal="center"/>
    </xf>
    <xf numFmtId="0" fontId="30" fillId="2" borderId="11" xfId="0" applyFont="1" applyFill="1" applyBorder="1" applyAlignment="1">
      <alignment vertical="center"/>
    </xf>
    <xf numFmtId="0" fontId="30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 quotePrefix="1">
      <alignment vertical="center" wrapText="1"/>
    </xf>
    <xf numFmtId="0" fontId="31" fillId="9" borderId="11" xfId="0" applyFont="1" applyFill="1" applyBorder="1" applyAlignment="1">
      <alignment horizontal="left" vertical="center"/>
    </xf>
    <xf numFmtId="0" fontId="22" fillId="2" borderId="11" xfId="0" applyFont="1" applyFill="1" applyBorder="1"/>
    <xf numFmtId="0" fontId="33" fillId="2" borderId="11" xfId="0" applyFont="1" applyFill="1" applyBorder="1" applyAlignment="1">
      <alignment horizontal="left" vertical="center"/>
    </xf>
    <xf numFmtId="0" fontId="26" fillId="2" borderId="11" xfId="0" applyFont="1" applyFill="1" applyBorder="1"/>
    <xf numFmtId="0" fontId="34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36" fillId="2" borderId="11" xfId="0" applyFont="1" applyFill="1" applyBorder="1" applyAlignment="1">
      <alignment vertical="center" wrapText="1"/>
    </xf>
    <xf numFmtId="0" fontId="37" fillId="2" borderId="11" xfId="0" applyFont="1" applyFill="1" applyBorder="1" applyAlignment="1" quotePrefix="1">
      <alignment vertical="center" wrapText="1"/>
    </xf>
    <xf numFmtId="0" fontId="38" fillId="9" borderId="11" xfId="0" applyFont="1" applyFill="1" applyBorder="1" applyAlignment="1">
      <alignment horizontal="left" vertical="center"/>
    </xf>
    <xf numFmtId="0" fontId="39" fillId="2" borderId="11" xfId="0" applyFont="1" applyFill="1" applyBorder="1" applyAlignment="1">
      <alignment horizontal="left" vertical="top"/>
    </xf>
    <xf numFmtId="0" fontId="34" fillId="2" borderId="11" xfId="0" applyFont="1" applyFill="1" applyBorder="1" applyAlignment="1">
      <alignment horizontal="left" vertical="top"/>
    </xf>
    <xf numFmtId="0" fontId="40" fillId="2" borderId="11" xfId="0" applyFont="1" applyFill="1" applyBorder="1" applyAlignment="1">
      <alignment horizontal="left" vertical="center"/>
    </xf>
    <xf numFmtId="0" fontId="24" fillId="2" borderId="11" xfId="0" applyFont="1" applyFill="1" applyBorder="1" applyAlignment="1" quotePrefix="1">
      <alignment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left" vertical="top" wrapText="1"/>
    </xf>
    <xf numFmtId="0" fontId="29" fillId="2" borderId="11" xfId="0" applyFont="1" applyFill="1" applyBorder="1" applyAlignment="1">
      <alignment horizontal="center" vertical="center"/>
    </xf>
    <xf numFmtId="165" fontId="29" fillId="2" borderId="11" xfId="0" applyNumberFormat="1" applyFont="1" applyFill="1" applyBorder="1" applyAlignment="1">
      <alignment horizontal="center" vertical="center"/>
    </xf>
    <xf numFmtId="165" fontId="42" fillId="2" borderId="11" xfId="0" applyNumberFormat="1" applyFont="1" applyFill="1" applyBorder="1" applyAlignment="1">
      <alignment horizontal="center" vertical="center"/>
    </xf>
    <xf numFmtId="165" fontId="29" fillId="2" borderId="11" xfId="0" applyNumberFormat="1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2" fontId="29" fillId="2" borderId="11" xfId="0" applyNumberFormat="1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/>
    </xf>
    <xf numFmtId="1" fontId="43" fillId="2" borderId="11" xfId="0" applyNumberFormat="1" applyFont="1" applyFill="1" applyBorder="1" applyAlignment="1">
      <alignment horizontal="center" vertical="center"/>
    </xf>
    <xf numFmtId="1" fontId="29" fillId="2" borderId="11" xfId="0" applyNumberFormat="1" applyFont="1" applyFill="1" applyBorder="1" applyAlignment="1">
      <alignment horizontal="center" vertical="center"/>
    </xf>
    <xf numFmtId="1" fontId="44" fillId="2" borderId="11" xfId="0" applyNumberFormat="1" applyFont="1" applyFill="1" applyBorder="1" applyAlignment="1">
      <alignment horizontal="center" vertical="center"/>
    </xf>
    <xf numFmtId="164" fontId="28" fillId="2" borderId="11" xfId="0" applyNumberFormat="1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" fontId="28" fillId="2" borderId="11" xfId="0" applyNumberFormat="1" applyFont="1" applyFill="1" applyBorder="1" applyAlignment="1">
      <alignment horizontal="center" vertical="center"/>
    </xf>
    <xf numFmtId="1" fontId="28" fillId="9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about:blank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about:blank" TargetMode="External" /><Relationship Id="rId39" Type="http://schemas.openxmlformats.org/officeDocument/2006/relationships/hyperlink" Target="about:blank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about:bla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T292"/>
  <sheetViews>
    <sheetView tabSelected="1" zoomScale="80" zoomScaleNormal="80" zoomScaleSheetLayoutView="96" workbookViewId="0" topLeftCell="A1">
      <selection activeCell="A9" sqref="A9"/>
    </sheetView>
  </sheetViews>
  <sheetFormatPr defaultColWidth="9.140625" defaultRowHeight="15"/>
  <cols>
    <col min="1" max="1" width="9.140625" style="1" customWidth="1"/>
    <col min="2" max="2" width="5.421875" style="12" customWidth="1"/>
    <col min="3" max="3" width="30.140625" style="12" customWidth="1"/>
    <col min="4" max="4" width="47.140625" style="12" customWidth="1"/>
    <col min="5" max="5" width="20.140625" style="12" customWidth="1"/>
    <col min="6" max="6" width="25.57421875" style="27" customWidth="1"/>
    <col min="7" max="7" width="13.28125" style="27" customWidth="1"/>
    <col min="8" max="8" width="11.8515625" style="27" customWidth="1"/>
    <col min="9" max="9" width="12.140625" style="27" customWidth="1"/>
    <col min="10" max="10" width="14.28125" style="12" hidden="1" customWidth="1"/>
    <col min="11" max="11" width="11.140625" style="12" hidden="1" customWidth="1"/>
    <col min="12" max="12" width="14.00390625" style="12" hidden="1" customWidth="1"/>
    <col min="13" max="13" width="18.57421875" style="12" customWidth="1"/>
    <col min="14" max="14" width="14.140625" style="12" customWidth="1"/>
    <col min="15" max="15" width="14.7109375" style="12" customWidth="1"/>
    <col min="16" max="16" width="18.8515625" style="121" customWidth="1"/>
    <col min="17" max="16384" width="9.140625" style="1" customWidth="1"/>
  </cols>
  <sheetData>
    <row r="1" spans="2:16" ht="18.75" thickBot="1">
      <c r="B1" s="155" t="s">
        <v>302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2:16" ht="15">
      <c r="B2" s="5"/>
      <c r="C2" s="4"/>
      <c r="D2" s="4"/>
      <c r="E2" s="4"/>
      <c r="F2" s="22"/>
      <c r="G2" s="22"/>
      <c r="H2" s="22"/>
      <c r="I2" s="22"/>
      <c r="J2" s="4"/>
      <c r="K2" s="4"/>
      <c r="L2" s="4"/>
      <c r="M2" s="4"/>
      <c r="N2" s="4"/>
      <c r="O2" s="4"/>
      <c r="P2" s="116"/>
    </row>
    <row r="3" spans="2:16" ht="15" thickBot="1">
      <c r="B3" s="5"/>
      <c r="C3" s="4"/>
      <c r="D3" s="4"/>
      <c r="E3" s="4"/>
      <c r="F3" s="143"/>
      <c r="G3" s="143"/>
      <c r="H3" s="143"/>
      <c r="I3" s="143"/>
      <c r="J3" s="143"/>
      <c r="K3" s="143"/>
      <c r="L3" s="143"/>
      <c r="M3" s="143"/>
      <c r="N3" s="93"/>
      <c r="O3" s="85"/>
      <c r="P3" s="116"/>
    </row>
    <row r="4" spans="2:16" ht="15">
      <c r="B4" s="13" t="s">
        <v>0</v>
      </c>
      <c r="C4" s="14"/>
      <c r="D4" s="14" t="s">
        <v>1</v>
      </c>
      <c r="E4" s="14"/>
      <c r="F4" s="23"/>
      <c r="G4" s="23"/>
      <c r="H4" s="23"/>
      <c r="I4" s="23"/>
      <c r="J4" s="10"/>
      <c r="K4" s="10"/>
      <c r="L4" s="10"/>
      <c r="M4" s="10"/>
      <c r="N4" s="10"/>
      <c r="O4" s="10"/>
      <c r="P4" s="117"/>
    </row>
    <row r="5" spans="2:16" ht="28.5" customHeight="1">
      <c r="B5" s="3"/>
      <c r="C5" s="30"/>
      <c r="D5" s="91" t="s">
        <v>80</v>
      </c>
      <c r="E5" s="92"/>
      <c r="F5" s="145" t="s">
        <v>447</v>
      </c>
      <c r="G5" s="146"/>
      <c r="H5" s="146"/>
      <c r="I5" s="146"/>
      <c r="J5" s="146"/>
      <c r="K5" s="146"/>
      <c r="L5" s="146"/>
      <c r="M5" s="146"/>
      <c r="N5" s="146"/>
      <c r="O5" s="146"/>
      <c r="P5" s="147"/>
    </row>
    <row r="6" spans="2:16" ht="20.1" customHeight="1">
      <c r="B6" s="3"/>
      <c r="C6" s="30"/>
      <c r="D6" s="2" t="s">
        <v>2</v>
      </c>
      <c r="E6" s="92"/>
      <c r="F6" s="160" t="s">
        <v>275</v>
      </c>
      <c r="G6" s="160"/>
      <c r="H6" s="160"/>
      <c r="I6" s="160"/>
      <c r="J6" s="160"/>
      <c r="K6" s="160"/>
      <c r="L6" s="160"/>
      <c r="M6" s="113"/>
      <c r="N6" s="113"/>
      <c r="O6" s="113"/>
      <c r="P6" s="118"/>
    </row>
    <row r="7" spans="2:20" ht="20.1" customHeight="1">
      <c r="B7" s="3"/>
      <c r="C7" s="30"/>
      <c r="D7" s="2" t="s">
        <v>3</v>
      </c>
      <c r="E7" s="92"/>
      <c r="F7" s="160" t="s">
        <v>276</v>
      </c>
      <c r="G7" s="160"/>
      <c r="H7" s="160"/>
      <c r="I7" s="160"/>
      <c r="J7" s="160"/>
      <c r="K7" s="160"/>
      <c r="L7" s="160"/>
      <c r="M7" s="113"/>
      <c r="N7" s="113"/>
      <c r="O7" s="113"/>
      <c r="P7" s="118"/>
      <c r="S7" s="151"/>
      <c r="T7" s="151"/>
    </row>
    <row r="8" spans="2:16" ht="20.1" customHeight="1">
      <c r="B8" s="3"/>
      <c r="C8" s="30"/>
      <c r="D8" s="2" t="s">
        <v>4</v>
      </c>
      <c r="E8" s="92"/>
      <c r="F8" s="160" t="s">
        <v>303</v>
      </c>
      <c r="G8" s="160"/>
      <c r="H8" s="160"/>
      <c r="I8" s="160"/>
      <c r="J8" s="160"/>
      <c r="K8" s="160"/>
      <c r="L8" s="160"/>
      <c r="M8" s="113"/>
      <c r="N8" s="113"/>
      <c r="O8" s="113"/>
      <c r="P8" s="118"/>
    </row>
    <row r="9" spans="2:16" ht="20.1" customHeight="1" thickBot="1">
      <c r="B9" s="8"/>
      <c r="C9" s="29"/>
      <c r="D9" s="9" t="s">
        <v>81</v>
      </c>
      <c r="E9" s="29"/>
      <c r="F9" s="158" t="s">
        <v>448</v>
      </c>
      <c r="G9" s="159"/>
      <c r="H9" s="159"/>
      <c r="I9" s="159"/>
      <c r="J9" s="159"/>
      <c r="K9" s="159"/>
      <c r="L9" s="159"/>
      <c r="M9" s="159"/>
      <c r="N9" s="114"/>
      <c r="O9" s="114"/>
      <c r="P9" s="119"/>
    </row>
    <row r="10" spans="2:16" ht="15" thickBot="1">
      <c r="B10" s="5"/>
      <c r="C10" s="4"/>
      <c r="D10" s="4"/>
      <c r="E10" s="4"/>
      <c r="F10" s="22"/>
      <c r="G10" s="22"/>
      <c r="H10" s="22"/>
      <c r="I10" s="22"/>
      <c r="J10" s="4"/>
      <c r="K10" s="4"/>
      <c r="L10" s="4"/>
      <c r="M10" s="4"/>
      <c r="N10" s="4"/>
      <c r="O10" s="4"/>
      <c r="P10" s="116"/>
    </row>
    <row r="11" spans="2:16" ht="20.1" customHeight="1">
      <c r="B11" s="13" t="s">
        <v>5</v>
      </c>
      <c r="C11" s="14"/>
      <c r="D11" s="14" t="s">
        <v>6</v>
      </c>
      <c r="E11" s="14"/>
      <c r="F11" s="23"/>
      <c r="G11" s="23"/>
      <c r="H11" s="23"/>
      <c r="I11" s="23"/>
      <c r="J11" s="10"/>
      <c r="K11" s="10"/>
      <c r="L11" s="10"/>
      <c r="M11" s="10"/>
      <c r="N11" s="10"/>
      <c r="O11" s="10"/>
      <c r="P11" s="117"/>
    </row>
    <row r="12" spans="2:16" ht="20.1" customHeight="1">
      <c r="B12" s="3"/>
      <c r="C12" s="30"/>
      <c r="D12" s="2" t="s">
        <v>7</v>
      </c>
      <c r="E12" s="92"/>
      <c r="F12" s="129">
        <v>722.2</v>
      </c>
      <c r="G12" s="33"/>
      <c r="H12" s="33"/>
      <c r="I12" s="33"/>
      <c r="J12" s="2"/>
      <c r="K12" s="2"/>
      <c r="L12" s="2"/>
      <c r="M12" s="2"/>
      <c r="N12" s="92"/>
      <c r="O12" s="84"/>
      <c r="P12" s="116"/>
    </row>
    <row r="13" spans="2:16" ht="20.1" customHeight="1">
      <c r="B13" s="3"/>
      <c r="C13" s="30"/>
      <c r="D13" s="2" t="s">
        <v>8</v>
      </c>
      <c r="E13" s="92"/>
      <c r="F13" s="33">
        <v>1053.5</v>
      </c>
      <c r="G13" s="33"/>
      <c r="H13" s="33"/>
      <c r="I13" s="33"/>
      <c r="J13" s="2"/>
      <c r="K13" s="2"/>
      <c r="L13" s="2"/>
      <c r="M13" s="2"/>
      <c r="N13" s="92"/>
      <c r="O13" s="84"/>
      <c r="P13" s="116"/>
    </row>
    <row r="14" spans="2:16" ht="20.1" customHeight="1">
      <c r="B14" s="3"/>
      <c r="C14" s="30"/>
      <c r="D14" s="2" t="s">
        <v>9</v>
      </c>
      <c r="E14" s="92"/>
      <c r="F14" s="28" t="s">
        <v>277</v>
      </c>
      <c r="G14" s="28"/>
      <c r="H14" s="28"/>
      <c r="I14" s="28"/>
      <c r="J14" s="2"/>
      <c r="K14" s="2"/>
      <c r="L14" s="2"/>
      <c r="M14" s="2"/>
      <c r="N14" s="92"/>
      <c r="O14" s="84"/>
      <c r="P14" s="116"/>
    </row>
    <row r="15" spans="2:16" ht="20.1" customHeight="1">
      <c r="B15" s="3"/>
      <c r="C15" s="30"/>
      <c r="D15" s="2" t="s">
        <v>10</v>
      </c>
      <c r="E15" s="92"/>
      <c r="F15" s="161" t="s">
        <v>304</v>
      </c>
      <c r="G15" s="161"/>
      <c r="H15" s="34"/>
      <c r="I15" s="34"/>
      <c r="J15" s="2"/>
      <c r="K15" s="2"/>
      <c r="L15" s="2"/>
      <c r="M15" s="2"/>
      <c r="N15" s="92"/>
      <c r="O15" s="84"/>
      <c r="P15" s="116"/>
    </row>
    <row r="16" spans="2:16" ht="36.75" customHeight="1">
      <c r="B16" s="3"/>
      <c r="C16" s="30"/>
      <c r="D16" s="2" t="s">
        <v>28</v>
      </c>
      <c r="E16" s="92"/>
      <c r="F16" s="161" t="s">
        <v>305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16"/>
    </row>
    <row r="17" spans="2:16" ht="20.1" customHeight="1">
      <c r="B17" s="3"/>
      <c r="C17" s="30"/>
      <c r="D17" s="2"/>
      <c r="E17" s="92"/>
      <c r="F17" s="33"/>
      <c r="G17" s="33"/>
      <c r="H17" s="33"/>
      <c r="I17" s="33"/>
      <c r="J17" s="148"/>
      <c r="K17" s="148"/>
      <c r="L17" s="148"/>
      <c r="M17" s="148"/>
      <c r="N17" s="92"/>
      <c r="O17" s="84"/>
      <c r="P17" s="116"/>
    </row>
    <row r="18" spans="2:16" ht="20.1" customHeight="1" thickBot="1">
      <c r="B18" s="8"/>
      <c r="C18" s="29"/>
      <c r="D18" s="9"/>
      <c r="E18" s="29"/>
      <c r="F18" s="21"/>
      <c r="G18" s="21"/>
      <c r="H18" s="21"/>
      <c r="I18" s="21"/>
      <c r="J18" s="9"/>
      <c r="K18" s="9"/>
      <c r="L18" s="9"/>
      <c r="M18" s="9"/>
      <c r="N18" s="29"/>
      <c r="O18" s="29"/>
      <c r="P18" s="120"/>
    </row>
    <row r="19" spans="2:16" ht="20.1" customHeight="1" thickBot="1">
      <c r="B19" s="3"/>
      <c r="C19" s="30"/>
      <c r="D19" s="2"/>
      <c r="E19" s="92"/>
      <c r="F19" s="20"/>
      <c r="G19" s="20"/>
      <c r="H19" s="20"/>
      <c r="I19" s="20"/>
      <c r="J19" s="2"/>
      <c r="K19" s="2"/>
      <c r="L19" s="2"/>
      <c r="M19" s="2"/>
      <c r="N19" s="92"/>
      <c r="O19" s="84"/>
      <c r="P19" s="116"/>
    </row>
    <row r="20" spans="2:16" ht="20.1" customHeight="1">
      <c r="B20" s="15" t="s">
        <v>13</v>
      </c>
      <c r="C20" s="16"/>
      <c r="D20" s="16" t="s">
        <v>87</v>
      </c>
      <c r="E20" s="16"/>
      <c r="F20" s="39"/>
      <c r="G20" s="39"/>
      <c r="H20" s="39"/>
      <c r="I20" s="39"/>
      <c r="J20" s="11"/>
      <c r="K20" s="11"/>
      <c r="L20" s="11"/>
      <c r="M20" s="11"/>
      <c r="N20" s="11"/>
      <c r="O20" s="11"/>
      <c r="P20" s="117"/>
    </row>
    <row r="21" spans="2:16" ht="20.1" customHeight="1">
      <c r="B21" s="5"/>
      <c r="C21" s="4"/>
      <c r="D21" s="2" t="s">
        <v>11</v>
      </c>
      <c r="E21" s="92"/>
      <c r="F21" s="102">
        <v>1339</v>
      </c>
      <c r="G21" s="102"/>
      <c r="H21" s="102"/>
      <c r="I21" s="37"/>
      <c r="J21" s="4"/>
      <c r="K21" s="4"/>
      <c r="L21" s="4"/>
      <c r="M21" s="4"/>
      <c r="N21" s="4"/>
      <c r="O21" s="4"/>
      <c r="P21" s="116"/>
    </row>
    <row r="22" spans="2:16" ht="20.1" customHeight="1">
      <c r="B22" s="5"/>
      <c r="C22" s="4"/>
      <c r="D22" s="2" t="s">
        <v>88</v>
      </c>
      <c r="E22" s="92"/>
      <c r="F22" s="148" t="s">
        <v>773</v>
      </c>
      <c r="G22" s="148"/>
      <c r="H22" s="148"/>
      <c r="I22" s="37"/>
      <c r="J22" s="4"/>
      <c r="K22" s="4"/>
      <c r="L22" s="4"/>
      <c r="M22" s="4"/>
      <c r="N22" s="4"/>
      <c r="O22" s="4"/>
      <c r="P22" s="116"/>
    </row>
    <row r="23" spans="2:16" ht="20.1" customHeight="1">
      <c r="B23" s="5"/>
      <c r="C23" s="4"/>
      <c r="D23" s="2" t="s">
        <v>12</v>
      </c>
      <c r="E23" s="92"/>
      <c r="F23" s="102">
        <v>917</v>
      </c>
      <c r="G23" s="102"/>
      <c r="H23" s="102"/>
      <c r="I23" s="37"/>
      <c r="J23" s="4"/>
      <c r="K23" s="4"/>
      <c r="L23" s="4"/>
      <c r="M23" s="4"/>
      <c r="N23" s="4"/>
      <c r="O23" s="4"/>
      <c r="P23" s="116"/>
    </row>
    <row r="24" spans="2:16" ht="20.1" customHeight="1" thickBot="1">
      <c r="B24" s="6"/>
      <c r="C24" s="7"/>
      <c r="D24" s="9" t="s">
        <v>24</v>
      </c>
      <c r="E24" s="29"/>
      <c r="F24" s="29">
        <v>0</v>
      </c>
      <c r="G24" s="29"/>
      <c r="H24" s="29"/>
      <c r="I24" s="38"/>
      <c r="J24" s="7"/>
      <c r="K24" s="7"/>
      <c r="L24" s="7"/>
      <c r="M24" s="7"/>
      <c r="N24" s="7"/>
      <c r="O24" s="7"/>
      <c r="P24" s="120"/>
    </row>
    <row r="25" spans="2:16" ht="24.95" customHeight="1">
      <c r="B25" s="17" t="s">
        <v>14</v>
      </c>
      <c r="C25" s="31"/>
      <c r="D25" s="18" t="s">
        <v>89</v>
      </c>
      <c r="E25" s="18"/>
      <c r="F25" s="103"/>
      <c r="G25" s="36"/>
      <c r="H25" s="36"/>
      <c r="I25" s="36"/>
      <c r="J25" s="11"/>
      <c r="K25" s="11"/>
      <c r="L25" s="11"/>
      <c r="M25" s="11"/>
      <c r="N25" s="11"/>
      <c r="O25" s="11"/>
      <c r="P25" s="117"/>
    </row>
    <row r="26" spans="2:16" ht="35.1" customHeight="1">
      <c r="B26" s="5"/>
      <c r="C26" s="4"/>
      <c r="D26" s="2" t="s">
        <v>82</v>
      </c>
      <c r="E26" s="92"/>
      <c r="F26" s="122">
        <v>257</v>
      </c>
      <c r="G26" s="33"/>
      <c r="H26" s="33"/>
      <c r="I26" s="33"/>
      <c r="J26" s="4"/>
      <c r="K26" s="4"/>
      <c r="L26" s="4"/>
      <c r="M26" s="4"/>
      <c r="N26" s="4"/>
      <c r="O26" s="4"/>
      <c r="P26" s="116"/>
    </row>
    <row r="27" spans="2:16" ht="35.1" customHeight="1">
      <c r="B27" s="5"/>
      <c r="C27" s="4"/>
      <c r="D27" s="2" t="s">
        <v>83</v>
      </c>
      <c r="E27" s="92"/>
      <c r="F27" s="122">
        <v>12848</v>
      </c>
      <c r="G27" s="33"/>
      <c r="H27" s="33"/>
      <c r="I27" s="33"/>
      <c r="J27" s="4"/>
      <c r="K27" s="4"/>
      <c r="L27" s="4"/>
      <c r="M27" s="4"/>
      <c r="N27" s="4"/>
      <c r="O27" s="4"/>
      <c r="P27" s="116"/>
    </row>
    <row r="28" spans="2:16" ht="60" customHeight="1">
      <c r="B28" s="5"/>
      <c r="C28" s="4"/>
      <c r="D28" s="2" t="s">
        <v>77</v>
      </c>
      <c r="E28" s="92"/>
      <c r="F28" s="122">
        <v>42</v>
      </c>
      <c r="G28" s="33"/>
      <c r="H28" s="33"/>
      <c r="I28" s="33"/>
      <c r="J28" s="4"/>
      <c r="K28" s="4"/>
      <c r="L28" s="4"/>
      <c r="M28" s="4"/>
      <c r="N28" s="4"/>
      <c r="O28" s="4"/>
      <c r="P28" s="116"/>
    </row>
    <row r="29" spans="2:16" ht="60" customHeight="1">
      <c r="B29" s="5"/>
      <c r="C29" s="4"/>
      <c r="D29" s="2" t="s">
        <v>79</v>
      </c>
      <c r="E29" s="92"/>
      <c r="F29" s="122">
        <v>35.52</v>
      </c>
      <c r="G29" s="33"/>
      <c r="H29" s="33"/>
      <c r="I29" s="33"/>
      <c r="J29" s="4"/>
      <c r="K29" s="4"/>
      <c r="L29" s="4"/>
      <c r="M29" s="4"/>
      <c r="N29" s="4"/>
      <c r="O29" s="4"/>
      <c r="P29" s="116"/>
    </row>
    <row r="30" spans="2:16" ht="60" customHeight="1" thickBot="1">
      <c r="B30" s="6"/>
      <c r="C30" s="7"/>
      <c r="D30" s="9" t="s">
        <v>78</v>
      </c>
      <c r="E30" s="29"/>
      <c r="F30" s="124">
        <v>0.5164</v>
      </c>
      <c r="G30" s="35"/>
      <c r="H30" s="35"/>
      <c r="I30" s="35"/>
      <c r="J30" s="7"/>
      <c r="K30" s="7"/>
      <c r="L30" s="7"/>
      <c r="M30" s="7"/>
      <c r="N30" s="7"/>
      <c r="O30" s="7"/>
      <c r="P30" s="120"/>
    </row>
    <row r="31" spans="2:16" ht="15" thickBot="1">
      <c r="B31" s="5"/>
      <c r="C31" s="4"/>
      <c r="D31" s="4"/>
      <c r="E31" s="4"/>
      <c r="F31" s="40"/>
      <c r="G31" s="40"/>
      <c r="H31" s="40"/>
      <c r="I31" s="40"/>
      <c r="J31" s="4"/>
      <c r="K31" s="4"/>
      <c r="L31" s="4"/>
      <c r="M31" s="4"/>
      <c r="N31" s="4"/>
      <c r="O31" s="4"/>
      <c r="P31" s="116"/>
    </row>
    <row r="32" spans="2:16" ht="20.1" customHeight="1">
      <c r="B32" s="15" t="s">
        <v>16</v>
      </c>
      <c r="C32" s="15"/>
      <c r="D32" s="16" t="s">
        <v>15</v>
      </c>
      <c r="E32" s="16"/>
      <c r="F32" s="103"/>
      <c r="G32" s="36"/>
      <c r="H32" s="36"/>
      <c r="I32" s="36"/>
      <c r="J32" s="11"/>
      <c r="K32" s="11"/>
      <c r="L32" s="11"/>
      <c r="M32" s="11"/>
      <c r="N32" s="11"/>
      <c r="O32" s="11"/>
      <c r="P32" s="117"/>
    </row>
    <row r="33" spans="2:16" ht="20.1" customHeight="1">
      <c r="B33" s="5"/>
      <c r="C33" s="5"/>
      <c r="D33" s="109" t="s">
        <v>287</v>
      </c>
      <c r="E33" s="41"/>
      <c r="F33" s="109">
        <v>260.1</v>
      </c>
      <c r="G33" s="41"/>
      <c r="H33" s="41"/>
      <c r="I33" s="41"/>
      <c r="J33" s="4"/>
      <c r="K33" s="4"/>
      <c r="L33" s="4"/>
      <c r="M33" s="4"/>
      <c r="N33" s="4"/>
      <c r="O33" s="4"/>
      <c r="P33" s="116"/>
    </row>
    <row r="34" spans="2:16" ht="20.1" customHeight="1">
      <c r="B34" s="5"/>
      <c r="C34" s="5"/>
      <c r="D34" s="109" t="s">
        <v>288</v>
      </c>
      <c r="E34" s="41"/>
      <c r="F34" s="109">
        <v>9.3</v>
      </c>
      <c r="G34" s="41"/>
      <c r="H34" s="41"/>
      <c r="I34" s="41"/>
      <c r="J34" s="4"/>
      <c r="K34" s="4"/>
      <c r="L34" s="4"/>
      <c r="M34" s="4"/>
      <c r="N34" s="4"/>
      <c r="O34" s="4"/>
      <c r="P34" s="116"/>
    </row>
    <row r="35" spans="2:16" ht="20.1" customHeight="1">
      <c r="B35" s="5"/>
      <c r="C35" s="5"/>
      <c r="D35" s="109" t="s">
        <v>289</v>
      </c>
      <c r="E35" s="41"/>
      <c r="F35" s="104">
        <v>53.9</v>
      </c>
      <c r="G35" s="41"/>
      <c r="H35" s="41"/>
      <c r="I35" s="41"/>
      <c r="J35" s="4"/>
      <c r="K35" s="4"/>
      <c r="L35" s="4"/>
      <c r="M35" s="4"/>
      <c r="N35" s="4"/>
      <c r="O35" s="4"/>
      <c r="P35" s="116"/>
    </row>
    <row r="36" spans="2:16" ht="20.1" customHeight="1">
      <c r="B36" s="5"/>
      <c r="C36" s="5"/>
      <c r="D36" s="109" t="s">
        <v>290</v>
      </c>
      <c r="E36" s="41"/>
      <c r="F36" s="104">
        <v>197.8</v>
      </c>
      <c r="G36" s="41"/>
      <c r="H36" s="41"/>
      <c r="I36" s="41"/>
      <c r="J36" s="4"/>
      <c r="K36" s="4"/>
      <c r="L36" s="4"/>
      <c r="M36" s="4"/>
      <c r="N36" s="4"/>
      <c r="O36" s="4"/>
      <c r="P36" s="116"/>
    </row>
    <row r="37" spans="2:16" ht="20.1" customHeight="1">
      <c r="B37" s="5"/>
      <c r="C37" s="5"/>
      <c r="D37" s="109" t="s">
        <v>291</v>
      </c>
      <c r="E37" s="41"/>
      <c r="F37" s="104">
        <v>37.4</v>
      </c>
      <c r="G37" s="41"/>
      <c r="H37" s="41"/>
      <c r="I37" s="41"/>
      <c r="J37" s="4"/>
      <c r="K37" s="4"/>
      <c r="L37" s="4"/>
      <c r="M37" s="4"/>
      <c r="N37" s="4"/>
      <c r="O37" s="4"/>
      <c r="P37" s="116"/>
    </row>
    <row r="38" spans="2:16" ht="20.1" customHeight="1">
      <c r="B38" s="5"/>
      <c r="C38" s="5"/>
      <c r="D38" s="109" t="s">
        <v>292</v>
      </c>
      <c r="E38" s="41"/>
      <c r="F38" s="104">
        <v>1.5</v>
      </c>
      <c r="G38" s="41"/>
      <c r="H38" s="41"/>
      <c r="I38" s="41"/>
      <c r="J38" s="4"/>
      <c r="K38" s="4"/>
      <c r="L38" s="4"/>
      <c r="M38" s="4"/>
      <c r="N38" s="4"/>
      <c r="O38" s="4"/>
      <c r="P38" s="116"/>
    </row>
    <row r="39" spans="2:16" ht="20.1" customHeight="1" thickBot="1">
      <c r="B39" s="6"/>
      <c r="C39" s="6"/>
      <c r="D39" s="111" t="s">
        <v>293</v>
      </c>
      <c r="E39" s="42"/>
      <c r="F39" s="104">
        <v>163.7</v>
      </c>
      <c r="G39" s="42"/>
      <c r="H39" s="42"/>
      <c r="I39" s="42"/>
      <c r="J39" s="7"/>
      <c r="K39" s="7"/>
      <c r="L39" s="7"/>
      <c r="M39" s="7"/>
      <c r="N39" s="7"/>
      <c r="O39" s="7"/>
      <c r="P39" s="120"/>
    </row>
    <row r="40" spans="2:16" ht="15" thickBot="1">
      <c r="B40" s="5"/>
      <c r="C40" s="4"/>
      <c r="D40" s="4"/>
      <c r="E40" s="4"/>
      <c r="F40" s="40"/>
      <c r="G40" s="40"/>
      <c r="H40" s="40"/>
      <c r="I40" s="40"/>
      <c r="J40" s="4"/>
      <c r="K40" s="4"/>
      <c r="L40" s="4"/>
      <c r="M40" s="4"/>
      <c r="N40" s="4"/>
      <c r="O40" s="4"/>
      <c r="P40" s="116"/>
    </row>
    <row r="41" spans="2:16" ht="35.1" customHeight="1">
      <c r="B41" s="15" t="s">
        <v>18</v>
      </c>
      <c r="C41" s="16"/>
      <c r="D41" s="16" t="s">
        <v>17</v>
      </c>
      <c r="E41" s="16"/>
      <c r="F41" s="36"/>
      <c r="G41" s="36"/>
      <c r="H41" s="36"/>
      <c r="I41" s="36"/>
      <c r="J41" s="11"/>
      <c r="K41" s="11"/>
      <c r="L41" s="11"/>
      <c r="M41" s="11"/>
      <c r="N41" s="11"/>
      <c r="O41" s="11"/>
      <c r="P41" s="117"/>
    </row>
    <row r="42" spans="2:16" ht="35.1" customHeight="1">
      <c r="B42" s="5"/>
      <c r="C42" s="4"/>
      <c r="D42" s="109" t="s">
        <v>294</v>
      </c>
      <c r="E42" s="97"/>
      <c r="F42" s="104">
        <v>197.8</v>
      </c>
      <c r="G42" s="41"/>
      <c r="H42" s="41"/>
      <c r="I42" s="41"/>
      <c r="J42" s="4"/>
      <c r="K42" s="4"/>
      <c r="L42" s="4"/>
      <c r="M42" s="4"/>
      <c r="N42" s="4"/>
      <c r="O42" s="4"/>
      <c r="P42" s="116"/>
    </row>
    <row r="43" spans="2:16" ht="35.1" customHeight="1">
      <c r="B43" s="5"/>
      <c r="C43" s="4"/>
      <c r="D43" s="109" t="s">
        <v>295</v>
      </c>
      <c r="E43" s="97"/>
      <c r="F43" s="110">
        <v>249.63</v>
      </c>
      <c r="G43" s="33"/>
      <c r="H43" s="33"/>
      <c r="I43" s="33"/>
      <c r="J43" s="4"/>
      <c r="K43" s="4"/>
      <c r="L43" s="4"/>
      <c r="M43" s="4"/>
      <c r="N43" s="4"/>
      <c r="O43" s="4"/>
      <c r="P43" s="116"/>
    </row>
    <row r="44" spans="2:16" ht="35.1" customHeight="1">
      <c r="B44" s="5"/>
      <c r="C44" s="4"/>
      <c r="D44" s="109" t="s">
        <v>296</v>
      </c>
      <c r="E44" s="97"/>
      <c r="F44" s="110">
        <v>374.3</v>
      </c>
      <c r="G44" s="33"/>
      <c r="H44" s="33"/>
      <c r="I44" s="33"/>
      <c r="J44" s="4"/>
      <c r="K44" s="4"/>
      <c r="L44" s="4"/>
      <c r="M44" s="4"/>
      <c r="N44" s="4"/>
      <c r="O44" s="4"/>
      <c r="P44" s="116"/>
    </row>
    <row r="45" spans="2:16" ht="35.1" customHeight="1">
      <c r="B45" s="5"/>
      <c r="C45" s="4"/>
      <c r="D45" s="109" t="s">
        <v>297</v>
      </c>
      <c r="E45" s="97"/>
      <c r="F45" s="33">
        <v>98.27</v>
      </c>
      <c r="G45" s="33"/>
      <c r="H45" s="33"/>
      <c r="I45" s="33"/>
      <c r="J45" s="4"/>
      <c r="K45" s="4"/>
      <c r="L45" s="4"/>
      <c r="M45" s="4"/>
      <c r="N45" s="4"/>
      <c r="O45" s="4"/>
      <c r="P45" s="116"/>
    </row>
    <row r="46" spans="2:16" ht="35.1" customHeight="1" thickBot="1">
      <c r="B46" s="6"/>
      <c r="C46" s="7"/>
      <c r="D46" s="111" t="s">
        <v>298</v>
      </c>
      <c r="E46" s="98"/>
      <c r="F46" s="29">
        <v>10800</v>
      </c>
      <c r="G46" s="35"/>
      <c r="H46" s="35"/>
      <c r="I46" s="35"/>
      <c r="J46" s="7"/>
      <c r="K46" s="7"/>
      <c r="L46" s="7"/>
      <c r="M46" s="7"/>
      <c r="N46" s="7"/>
      <c r="O46" s="7"/>
      <c r="P46" s="120"/>
    </row>
    <row r="47" spans="2:16" ht="15" thickBot="1">
      <c r="B47" s="5"/>
      <c r="C47" s="4"/>
      <c r="D47" s="4"/>
      <c r="E47" s="4"/>
      <c r="F47" s="22"/>
      <c r="G47" s="22"/>
      <c r="H47" s="22"/>
      <c r="I47" s="22"/>
      <c r="J47" s="4"/>
      <c r="K47" s="4"/>
      <c r="L47" s="4"/>
      <c r="M47" s="4"/>
      <c r="N47" s="4"/>
      <c r="O47" s="4"/>
      <c r="P47" s="116"/>
    </row>
    <row r="48" spans="2:16" ht="15">
      <c r="B48" s="15" t="s">
        <v>25</v>
      </c>
      <c r="C48" s="16"/>
      <c r="D48" s="16" t="s">
        <v>97</v>
      </c>
      <c r="E48" s="16"/>
      <c r="F48" s="25"/>
      <c r="G48" s="25"/>
      <c r="H48" s="25"/>
      <c r="I48" s="25"/>
      <c r="J48" s="11"/>
      <c r="K48" s="11"/>
      <c r="L48" s="11"/>
      <c r="M48" s="11"/>
      <c r="N48" s="11"/>
      <c r="O48" s="11"/>
      <c r="P48" s="117"/>
    </row>
    <row r="49" spans="2:16" ht="20.1" customHeight="1">
      <c r="B49" s="5"/>
      <c r="C49" s="4"/>
      <c r="D49" s="109" t="s">
        <v>299</v>
      </c>
      <c r="E49" s="97"/>
      <c r="F49" s="110">
        <v>18</v>
      </c>
      <c r="G49" s="33"/>
      <c r="H49" s="33"/>
      <c r="I49" s="33"/>
      <c r="J49" s="4"/>
      <c r="K49" s="4"/>
      <c r="L49" s="4"/>
      <c r="M49" s="4"/>
      <c r="N49" s="4"/>
      <c r="O49" s="4"/>
      <c r="P49" s="116"/>
    </row>
    <row r="50" spans="2:16" ht="20.1" customHeight="1">
      <c r="B50" s="5"/>
      <c r="C50" s="4"/>
      <c r="D50" s="109" t="s">
        <v>300</v>
      </c>
      <c r="E50" s="97"/>
      <c r="F50" s="110">
        <v>0</v>
      </c>
      <c r="G50" s="33"/>
      <c r="H50" s="33"/>
      <c r="I50" s="33"/>
      <c r="J50" s="4"/>
      <c r="K50" s="4"/>
      <c r="L50" s="4"/>
      <c r="M50" s="4"/>
      <c r="N50" s="4"/>
      <c r="O50" s="4"/>
      <c r="P50" s="116"/>
    </row>
    <row r="51" spans="2:16" ht="20.1" customHeight="1">
      <c r="B51" s="5"/>
      <c r="C51" s="4"/>
      <c r="D51" s="109" t="s">
        <v>301</v>
      </c>
      <c r="E51" s="97"/>
      <c r="F51" s="110">
        <v>134</v>
      </c>
      <c r="G51" s="33"/>
      <c r="H51" s="33"/>
      <c r="I51" s="33"/>
      <c r="J51" s="4"/>
      <c r="K51" s="4"/>
      <c r="L51" s="4"/>
      <c r="M51" s="4"/>
      <c r="N51" s="4"/>
      <c r="O51" s="4"/>
      <c r="P51" s="116"/>
    </row>
    <row r="52" spans="2:16" ht="20.1" customHeight="1" thickBot="1">
      <c r="B52" s="6"/>
      <c r="C52" s="7"/>
      <c r="D52" s="7"/>
      <c r="E52" s="7"/>
      <c r="F52" s="26"/>
      <c r="G52" s="26"/>
      <c r="H52" s="26"/>
      <c r="I52" s="26"/>
      <c r="J52" s="7"/>
      <c r="K52" s="7"/>
      <c r="L52" s="7"/>
      <c r="M52" s="7"/>
      <c r="N52" s="7"/>
      <c r="O52" s="7"/>
      <c r="P52" s="120"/>
    </row>
    <row r="53" spans="2:16" ht="15" thickBot="1">
      <c r="B53" s="5"/>
      <c r="C53" s="4"/>
      <c r="D53" s="4"/>
      <c r="E53" s="4"/>
      <c r="F53" s="22"/>
      <c r="G53" s="22"/>
      <c r="H53" s="22"/>
      <c r="I53" s="22"/>
      <c r="J53" s="4"/>
      <c r="K53" s="4"/>
      <c r="L53" s="4"/>
      <c r="M53" s="4"/>
      <c r="N53" s="4"/>
      <c r="O53" s="4"/>
      <c r="P53" s="116"/>
    </row>
    <row r="54" spans="2:16" ht="15">
      <c r="B54" s="13" t="s">
        <v>31</v>
      </c>
      <c r="C54" s="14"/>
      <c r="D54" s="14" t="s">
        <v>29</v>
      </c>
      <c r="E54" s="14"/>
      <c r="F54" s="14"/>
      <c r="G54" s="14"/>
      <c r="H54" s="14"/>
      <c r="I54" s="14"/>
      <c r="J54" s="14"/>
      <c r="K54" s="10"/>
      <c r="L54" s="10"/>
      <c r="M54" s="10"/>
      <c r="N54" s="10"/>
      <c r="O54" s="10"/>
      <c r="P54" s="117"/>
    </row>
    <row r="55" spans="2:16" ht="30" customHeight="1">
      <c r="B55" s="3"/>
      <c r="C55" s="30"/>
      <c r="D55" s="97" t="s">
        <v>278</v>
      </c>
      <c r="E55" s="97"/>
      <c r="F55" s="144">
        <v>0.57</v>
      </c>
      <c r="G55" s="144"/>
      <c r="H55" s="144"/>
      <c r="I55" s="144"/>
      <c r="J55" s="144"/>
      <c r="K55" s="2"/>
      <c r="L55" s="2"/>
      <c r="M55" s="2"/>
      <c r="N55" s="92"/>
      <c r="O55" s="84"/>
      <c r="P55" s="116"/>
    </row>
    <row r="56" spans="2:16" ht="30" customHeight="1">
      <c r="B56" s="3"/>
      <c r="C56" s="30"/>
      <c r="D56" s="97" t="s">
        <v>279</v>
      </c>
      <c r="E56" s="97"/>
      <c r="F56" s="130">
        <v>0.05</v>
      </c>
      <c r="G56" s="130"/>
      <c r="H56" s="130"/>
      <c r="I56" s="130"/>
      <c r="J56" s="128"/>
      <c r="K56" s="2"/>
      <c r="L56" s="2"/>
      <c r="M56" s="2"/>
      <c r="N56" s="92"/>
      <c r="O56" s="84"/>
      <c r="P56" s="116"/>
    </row>
    <row r="57" spans="2:16" ht="30" customHeight="1">
      <c r="B57" s="3"/>
      <c r="C57" s="30"/>
      <c r="D57" s="2" t="s">
        <v>90</v>
      </c>
      <c r="E57" s="92"/>
      <c r="F57" s="130">
        <v>0.36</v>
      </c>
      <c r="G57" s="130"/>
      <c r="H57" s="130"/>
      <c r="I57" s="130"/>
      <c r="J57" s="128"/>
      <c r="K57" s="2"/>
      <c r="L57" s="2"/>
      <c r="M57" s="2"/>
      <c r="N57" s="92"/>
      <c r="O57" s="84"/>
      <c r="P57" s="116"/>
    </row>
    <row r="58" spans="2:16" ht="15">
      <c r="B58" s="3"/>
      <c r="C58" s="30"/>
      <c r="D58" s="2" t="s">
        <v>84</v>
      </c>
      <c r="E58" s="92"/>
      <c r="F58" s="130">
        <v>0.01</v>
      </c>
      <c r="G58" s="130"/>
      <c r="H58" s="130"/>
      <c r="I58" s="130"/>
      <c r="J58" s="128"/>
      <c r="K58" s="2"/>
      <c r="L58" s="2"/>
      <c r="M58" s="2"/>
      <c r="N58" s="92"/>
      <c r="O58" s="84"/>
      <c r="P58" s="116"/>
    </row>
    <row r="59" spans="2:16" ht="15">
      <c r="B59" s="3"/>
      <c r="C59" s="30"/>
      <c r="D59" s="2" t="s">
        <v>30</v>
      </c>
      <c r="E59" s="92"/>
      <c r="F59" s="130">
        <v>0.01</v>
      </c>
      <c r="G59" s="130"/>
      <c r="H59" s="130"/>
      <c r="I59" s="130"/>
      <c r="J59" s="128"/>
      <c r="K59" s="2"/>
      <c r="L59" s="2"/>
      <c r="M59" s="2"/>
      <c r="N59" s="92"/>
      <c r="O59" s="84"/>
      <c r="P59" s="116"/>
    </row>
    <row r="60" spans="2:16" ht="15" thickBot="1">
      <c r="B60" s="6"/>
      <c r="C60" s="7"/>
      <c r="D60" s="7"/>
      <c r="E60" s="7"/>
      <c r="F60" s="115"/>
      <c r="G60" s="26"/>
      <c r="H60" s="26"/>
      <c r="I60" s="26"/>
      <c r="J60" s="7"/>
      <c r="K60" s="7"/>
      <c r="L60" s="7"/>
      <c r="M60" s="7"/>
      <c r="N60" s="7"/>
      <c r="O60" s="7"/>
      <c r="P60" s="120"/>
    </row>
    <row r="61" spans="2:16" ht="30" customHeight="1">
      <c r="B61" s="15" t="s">
        <v>32</v>
      </c>
      <c r="C61" s="16"/>
      <c r="D61" s="16" t="s">
        <v>19</v>
      </c>
      <c r="E61" s="16"/>
      <c r="F61" s="24"/>
      <c r="G61" s="24"/>
      <c r="H61" s="24"/>
      <c r="I61" s="24"/>
      <c r="J61" s="11"/>
      <c r="K61" s="11"/>
      <c r="L61" s="11"/>
      <c r="M61" s="11"/>
      <c r="N61" s="11"/>
      <c r="O61" s="11"/>
      <c r="P61" s="117"/>
    </row>
    <row r="62" spans="2:16" ht="30" customHeight="1">
      <c r="B62" s="5"/>
      <c r="C62" s="4"/>
      <c r="D62" s="97" t="s">
        <v>280</v>
      </c>
      <c r="E62" s="97"/>
      <c r="F62" s="123">
        <v>66.288</v>
      </c>
      <c r="G62" s="33"/>
      <c r="H62" s="33"/>
      <c r="I62" s="33"/>
      <c r="J62" s="4"/>
      <c r="K62" s="4"/>
      <c r="L62" s="4"/>
      <c r="M62" s="4"/>
      <c r="N62" s="4"/>
      <c r="O62" s="4"/>
      <c r="P62" s="116"/>
    </row>
    <row r="63" spans="2:16" ht="44.25" customHeight="1">
      <c r="B63" s="5"/>
      <c r="C63" s="4"/>
      <c r="D63" s="30" t="s">
        <v>93</v>
      </c>
      <c r="E63" s="92"/>
      <c r="F63" s="123">
        <v>20.828</v>
      </c>
      <c r="G63" s="33"/>
      <c r="H63" s="33"/>
      <c r="I63" s="33"/>
      <c r="J63" s="4"/>
      <c r="K63" s="4"/>
      <c r="L63" s="4"/>
      <c r="M63" s="4"/>
      <c r="N63" s="4"/>
      <c r="O63" s="4"/>
      <c r="P63" s="116"/>
    </row>
    <row r="64" spans="2:16" ht="33.75" customHeight="1">
      <c r="B64" s="5"/>
      <c r="C64" s="4"/>
      <c r="D64" s="30" t="s">
        <v>94</v>
      </c>
      <c r="E64" s="92"/>
      <c r="F64" s="123">
        <f>F62-F63</f>
        <v>45.459999999999994</v>
      </c>
      <c r="G64" s="33"/>
      <c r="H64" s="33"/>
      <c r="I64" s="33"/>
      <c r="J64" s="4"/>
      <c r="K64" s="4"/>
      <c r="L64" s="4"/>
      <c r="M64" s="4"/>
      <c r="N64" s="4"/>
      <c r="O64" s="4"/>
      <c r="P64" s="116"/>
    </row>
    <row r="65" spans="2:16" ht="27.75" customHeight="1">
      <c r="B65" s="5"/>
      <c r="C65" s="45"/>
      <c r="D65" s="46" t="s">
        <v>220</v>
      </c>
      <c r="E65" s="46"/>
      <c r="F65" s="125">
        <v>64.342</v>
      </c>
      <c r="G65" s="83"/>
      <c r="H65" s="83"/>
      <c r="I65" s="83"/>
      <c r="J65" s="4"/>
      <c r="K65" s="4"/>
      <c r="L65" s="4"/>
      <c r="M65" s="4"/>
      <c r="N65" s="4"/>
      <c r="O65" s="4"/>
      <c r="P65" s="116"/>
    </row>
    <row r="66" spans="2:16" ht="27" customHeight="1" thickBot="1">
      <c r="B66" s="6"/>
      <c r="C66" s="47"/>
      <c r="D66" s="48" t="s">
        <v>221</v>
      </c>
      <c r="E66" s="48"/>
      <c r="F66" s="126">
        <v>1.4153</v>
      </c>
      <c r="G66" s="68"/>
      <c r="H66" s="68"/>
      <c r="I66" s="68"/>
      <c r="J66" s="7"/>
      <c r="K66" s="7"/>
      <c r="L66" s="7"/>
      <c r="M66" s="7"/>
      <c r="N66" s="7"/>
      <c r="O66" s="7"/>
      <c r="P66" s="120"/>
    </row>
    <row r="67" spans="2:16" ht="60" customHeight="1">
      <c r="B67" s="43" t="s">
        <v>91</v>
      </c>
      <c r="C67" s="44"/>
      <c r="D67" s="44" t="s">
        <v>26</v>
      </c>
      <c r="E67" s="44"/>
      <c r="F67" s="131"/>
      <c r="G67" s="40"/>
      <c r="H67" s="40"/>
      <c r="I67" s="40"/>
      <c r="J67" s="4"/>
      <c r="K67" s="4"/>
      <c r="L67" s="4"/>
      <c r="M67" s="4"/>
      <c r="N67" s="4"/>
      <c r="O67" s="4"/>
      <c r="P67" s="116"/>
    </row>
    <row r="68" spans="2:16" ht="15">
      <c r="B68" s="5"/>
      <c r="C68" s="4"/>
      <c r="D68" s="4"/>
      <c r="E68" s="4"/>
      <c r="F68" s="131"/>
      <c r="G68" s="40"/>
      <c r="H68" s="40"/>
      <c r="I68" s="40"/>
      <c r="J68" s="4"/>
      <c r="K68" s="4"/>
      <c r="L68" s="4"/>
      <c r="M68" s="4"/>
      <c r="N68" s="4"/>
      <c r="O68" s="4"/>
      <c r="P68" s="116"/>
    </row>
    <row r="69" spans="2:16" ht="15">
      <c r="B69" s="5"/>
      <c r="C69" s="4"/>
      <c r="D69" s="97" t="s">
        <v>85</v>
      </c>
      <c r="E69" s="92"/>
      <c r="F69" s="132">
        <v>23</v>
      </c>
      <c r="G69" s="69"/>
      <c r="H69" s="69"/>
      <c r="I69" s="69"/>
      <c r="J69" s="4"/>
      <c r="K69" s="4"/>
      <c r="L69" s="4"/>
      <c r="M69" s="4"/>
      <c r="N69" s="4"/>
      <c r="O69" s="4"/>
      <c r="P69" s="116"/>
    </row>
    <row r="70" spans="2:16" ht="35.25" customHeight="1">
      <c r="B70" s="5"/>
      <c r="C70" s="4"/>
      <c r="D70" s="97" t="s">
        <v>285</v>
      </c>
      <c r="E70" s="92"/>
      <c r="F70" s="132">
        <v>22</v>
      </c>
      <c r="G70" s="69"/>
      <c r="H70" s="69"/>
      <c r="I70" s="69"/>
      <c r="J70" s="4"/>
      <c r="K70" s="4"/>
      <c r="L70" s="4"/>
      <c r="M70" s="4"/>
      <c r="N70" s="4"/>
      <c r="O70" s="4"/>
      <c r="P70" s="116"/>
    </row>
    <row r="71" spans="2:16" ht="39" customHeight="1" thickBot="1">
      <c r="B71" s="6"/>
      <c r="C71" s="7"/>
      <c r="D71" s="98" t="s">
        <v>270</v>
      </c>
      <c r="E71" s="29"/>
      <c r="F71" s="133" t="s">
        <v>449</v>
      </c>
      <c r="G71" s="70"/>
      <c r="H71" s="70"/>
      <c r="I71" s="70"/>
      <c r="J71" s="7"/>
      <c r="K71" s="7"/>
      <c r="L71" s="7"/>
      <c r="M71" s="7"/>
      <c r="N71" s="7"/>
      <c r="O71" s="7"/>
      <c r="P71" s="120"/>
    </row>
    <row r="72" spans="2:16" ht="15" thickBot="1">
      <c r="B72" s="5"/>
      <c r="C72" s="4"/>
      <c r="D72" s="4"/>
      <c r="E72" s="4"/>
      <c r="F72" s="22"/>
      <c r="G72" s="22"/>
      <c r="H72" s="22"/>
      <c r="I72" s="22"/>
      <c r="J72" s="4"/>
      <c r="K72" s="4"/>
      <c r="L72" s="4"/>
      <c r="M72" s="4"/>
      <c r="N72" s="4"/>
      <c r="O72" s="4"/>
      <c r="P72" s="116"/>
    </row>
    <row r="73" spans="2:16" ht="15">
      <c r="B73" s="19" t="s">
        <v>92</v>
      </c>
      <c r="C73" s="32"/>
      <c r="D73" s="152" t="s">
        <v>20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/>
    </row>
    <row r="74" spans="2:16" s="87" customFormat="1" ht="60" customHeight="1">
      <c r="B74" s="163" t="s">
        <v>98</v>
      </c>
      <c r="C74" s="164" t="s">
        <v>27</v>
      </c>
      <c r="D74" s="165" t="s">
        <v>271</v>
      </c>
      <c r="E74" s="95"/>
      <c r="F74" s="167" t="s">
        <v>21</v>
      </c>
      <c r="G74" s="149" t="s">
        <v>95</v>
      </c>
      <c r="H74" s="150"/>
      <c r="I74" s="150"/>
      <c r="J74" s="89" t="s">
        <v>22</v>
      </c>
      <c r="K74" s="89" t="s">
        <v>269</v>
      </c>
      <c r="L74" s="89" t="s">
        <v>96</v>
      </c>
      <c r="M74" s="89" t="s">
        <v>23</v>
      </c>
      <c r="N74" s="99" t="s">
        <v>281</v>
      </c>
      <c r="O74" s="88" t="s">
        <v>282</v>
      </c>
      <c r="P74" s="141" t="s">
        <v>86</v>
      </c>
    </row>
    <row r="75" spans="2:16" s="87" customFormat="1" ht="36" customHeight="1">
      <c r="B75" s="163"/>
      <c r="C75" s="164"/>
      <c r="D75" s="166"/>
      <c r="E75" s="96"/>
      <c r="F75" s="164"/>
      <c r="G75" s="89" t="s">
        <v>272</v>
      </c>
      <c r="H75" s="89" t="s">
        <v>273</v>
      </c>
      <c r="I75" s="89" t="s">
        <v>274</v>
      </c>
      <c r="J75" s="89" t="s">
        <v>268</v>
      </c>
      <c r="K75" s="89" t="s">
        <v>268</v>
      </c>
      <c r="L75" s="89" t="s">
        <v>267</v>
      </c>
      <c r="M75" s="89" t="s">
        <v>262</v>
      </c>
      <c r="N75" s="94"/>
      <c r="O75" s="89" t="s">
        <v>266</v>
      </c>
      <c r="P75" s="142"/>
    </row>
    <row r="76" spans="2:16" ht="15" customHeight="1">
      <c r="B76" s="162" t="s">
        <v>99</v>
      </c>
      <c r="C76" s="162"/>
      <c r="D76" s="100" t="s">
        <v>283</v>
      </c>
      <c r="E76" s="101" t="s">
        <v>284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06"/>
    </row>
    <row r="77" spans="2:16" ht="17.25" customHeight="1">
      <c r="B77" s="162" t="s">
        <v>303</v>
      </c>
      <c r="C77" s="162"/>
      <c r="D77" s="105"/>
      <c r="E77" s="107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 ht="15" customHeight="1">
      <c r="B78" s="108">
        <v>1</v>
      </c>
      <c r="C78" s="178" t="s">
        <v>306</v>
      </c>
      <c r="D78" s="179" t="s">
        <v>782</v>
      </c>
      <c r="E78" s="179" t="s">
        <v>319</v>
      </c>
      <c r="F78" s="204">
        <v>1</v>
      </c>
      <c r="G78" s="205">
        <v>600</v>
      </c>
      <c r="H78" s="205">
        <v>1.15</v>
      </c>
      <c r="I78" s="205">
        <v>0.75</v>
      </c>
      <c r="J78" s="211">
        <v>1.201</v>
      </c>
      <c r="K78" s="212">
        <v>1.12</v>
      </c>
      <c r="L78" s="213">
        <v>643.6781609195403</v>
      </c>
      <c r="M78" s="200">
        <v>2</v>
      </c>
      <c r="N78" s="200" t="s">
        <v>349</v>
      </c>
      <c r="O78" s="200" t="s">
        <v>350</v>
      </c>
      <c r="P78" s="205">
        <v>1</v>
      </c>
    </row>
    <row r="79" spans="2:16" ht="15" customHeight="1">
      <c r="B79" s="108">
        <v>2</v>
      </c>
      <c r="C79" s="178" t="s">
        <v>306</v>
      </c>
      <c r="D79" s="179" t="s">
        <v>783</v>
      </c>
      <c r="E79" s="179" t="s">
        <v>320</v>
      </c>
      <c r="F79" s="204">
        <v>1</v>
      </c>
      <c r="G79" s="205">
        <v>120</v>
      </c>
      <c r="H79" s="205">
        <v>1.15</v>
      </c>
      <c r="I79" s="205">
        <v>0.75</v>
      </c>
      <c r="J79" s="211">
        <v>0.265</v>
      </c>
      <c r="K79" s="212">
        <v>0.23</v>
      </c>
      <c r="L79" s="213">
        <v>132.183908045977</v>
      </c>
      <c r="M79" s="200">
        <v>0.8</v>
      </c>
      <c r="N79" s="200" t="s">
        <v>351</v>
      </c>
      <c r="O79" s="200" t="s">
        <v>352</v>
      </c>
      <c r="P79" s="205">
        <v>1</v>
      </c>
    </row>
    <row r="80" spans="2:16" ht="15" customHeight="1">
      <c r="B80" s="108">
        <v>3</v>
      </c>
      <c r="C80" s="178" t="s">
        <v>306</v>
      </c>
      <c r="D80" s="179" t="s">
        <v>784</v>
      </c>
      <c r="E80" s="179" t="s">
        <v>321</v>
      </c>
      <c r="F80" s="204">
        <v>1</v>
      </c>
      <c r="G80" s="205">
        <v>200</v>
      </c>
      <c r="H80" s="205">
        <v>1.15</v>
      </c>
      <c r="I80" s="205">
        <v>0.75</v>
      </c>
      <c r="J80" s="211">
        <v>0.423</v>
      </c>
      <c r="K80" s="212">
        <v>0.38</v>
      </c>
      <c r="L80" s="213">
        <v>218.39080459770116</v>
      </c>
      <c r="M80" s="200">
        <v>0.62</v>
      </c>
      <c r="N80" s="200" t="s">
        <v>353</v>
      </c>
      <c r="O80" s="200" t="s">
        <v>354</v>
      </c>
      <c r="P80" s="205">
        <v>1</v>
      </c>
    </row>
    <row r="81" spans="2:16" ht="15" customHeight="1">
      <c r="B81" s="108">
        <v>4</v>
      </c>
      <c r="C81" s="178" t="s">
        <v>306</v>
      </c>
      <c r="D81" s="179" t="s">
        <v>785</v>
      </c>
      <c r="E81" s="179" t="s">
        <v>322</v>
      </c>
      <c r="F81" s="204">
        <v>1</v>
      </c>
      <c r="G81" s="205">
        <v>165</v>
      </c>
      <c r="H81" s="205">
        <v>1.15</v>
      </c>
      <c r="I81" s="205">
        <v>0.75</v>
      </c>
      <c r="J81" s="211">
        <v>0.35</v>
      </c>
      <c r="K81" s="212">
        <v>0.31</v>
      </c>
      <c r="L81" s="213">
        <v>178.16091954022988</v>
      </c>
      <c r="M81" s="200">
        <v>0.52</v>
      </c>
      <c r="N81" s="200" t="s">
        <v>355</v>
      </c>
      <c r="O81" s="200" t="s">
        <v>356</v>
      </c>
      <c r="P81" s="205">
        <v>1</v>
      </c>
    </row>
    <row r="82" spans="2:16" ht="15" customHeight="1">
      <c r="B82" s="108">
        <v>5</v>
      </c>
      <c r="C82" s="178" t="s">
        <v>306</v>
      </c>
      <c r="D82" s="179" t="s">
        <v>786</v>
      </c>
      <c r="E82" s="179" t="s">
        <v>323</v>
      </c>
      <c r="F82" s="204">
        <v>1</v>
      </c>
      <c r="G82" s="205">
        <v>200</v>
      </c>
      <c r="H82" s="205">
        <v>1.15</v>
      </c>
      <c r="I82" s="205">
        <v>0.75</v>
      </c>
      <c r="J82" s="211">
        <v>0.42</v>
      </c>
      <c r="K82" s="212">
        <v>0.377</v>
      </c>
      <c r="L82" s="213">
        <v>216.66666666666666</v>
      </c>
      <c r="M82" s="200">
        <v>0.81</v>
      </c>
      <c r="N82" s="200" t="s">
        <v>357</v>
      </c>
      <c r="O82" s="200" t="s">
        <v>358</v>
      </c>
      <c r="P82" s="205">
        <v>1</v>
      </c>
    </row>
    <row r="83" spans="2:16" ht="15" customHeight="1">
      <c r="B83" s="108">
        <v>6</v>
      </c>
      <c r="C83" s="178" t="s">
        <v>306</v>
      </c>
      <c r="D83" s="179" t="s">
        <v>319</v>
      </c>
      <c r="E83" s="179" t="s">
        <v>320</v>
      </c>
      <c r="F83" s="204">
        <v>1</v>
      </c>
      <c r="G83" s="205">
        <v>275</v>
      </c>
      <c r="H83" s="205">
        <v>1.15</v>
      </c>
      <c r="I83" s="205">
        <v>0.75</v>
      </c>
      <c r="J83" s="211">
        <v>0.5800000000000001</v>
      </c>
      <c r="K83" s="212">
        <v>0.53</v>
      </c>
      <c r="L83" s="213">
        <v>304.5977011494253</v>
      </c>
      <c r="M83" s="200">
        <v>1.01</v>
      </c>
      <c r="N83" s="200" t="s">
        <v>359</v>
      </c>
      <c r="O83" s="200" t="s">
        <v>360</v>
      </c>
      <c r="P83" s="205">
        <v>1</v>
      </c>
    </row>
    <row r="84" spans="2:16" ht="15" customHeight="1">
      <c r="B84" s="108">
        <v>7</v>
      </c>
      <c r="C84" s="178" t="s">
        <v>306</v>
      </c>
      <c r="D84" s="179" t="s">
        <v>787</v>
      </c>
      <c r="E84" s="179" t="s">
        <v>324</v>
      </c>
      <c r="F84" s="204">
        <v>1</v>
      </c>
      <c r="G84" s="205">
        <v>240</v>
      </c>
      <c r="H84" s="205">
        <v>1.15</v>
      </c>
      <c r="I84" s="205">
        <v>0.75</v>
      </c>
      <c r="J84" s="211">
        <v>0.496</v>
      </c>
      <c r="K84" s="212">
        <v>0.45</v>
      </c>
      <c r="L84" s="213">
        <v>258.62068965517244</v>
      </c>
      <c r="M84" s="200">
        <v>0.4</v>
      </c>
      <c r="N84" s="200" t="s">
        <v>361</v>
      </c>
      <c r="O84" s="200" t="s">
        <v>362</v>
      </c>
      <c r="P84" s="205">
        <v>1</v>
      </c>
    </row>
    <row r="85" spans="2:16" ht="15" customHeight="1">
      <c r="B85" s="108">
        <v>8</v>
      </c>
      <c r="C85" s="178" t="s">
        <v>307</v>
      </c>
      <c r="D85" s="179" t="s">
        <v>789</v>
      </c>
      <c r="E85" s="179" t="s">
        <v>788</v>
      </c>
      <c r="F85" s="212">
        <v>2</v>
      </c>
      <c r="G85" s="205">
        <v>5</v>
      </c>
      <c r="H85" s="204">
        <v>2.5</v>
      </c>
      <c r="I85" s="204">
        <v>1</v>
      </c>
      <c r="J85" s="211">
        <v>0.115</v>
      </c>
      <c r="K85" s="212">
        <v>0.1</v>
      </c>
      <c r="L85" s="213">
        <v>57.47126436781609</v>
      </c>
      <c r="M85" s="200">
        <v>0.44</v>
      </c>
      <c r="N85" s="200" t="s">
        <v>363</v>
      </c>
      <c r="O85" s="200" t="s">
        <v>364</v>
      </c>
      <c r="P85" s="205">
        <v>2</v>
      </c>
    </row>
    <row r="86" spans="2:16" ht="15" customHeight="1">
      <c r="B86" s="108">
        <v>9</v>
      </c>
      <c r="C86" s="178" t="s">
        <v>306</v>
      </c>
      <c r="D86" s="179" t="s">
        <v>789</v>
      </c>
      <c r="E86" s="179" t="s">
        <v>788</v>
      </c>
      <c r="F86" s="204">
        <v>1</v>
      </c>
      <c r="G86" s="205">
        <v>100</v>
      </c>
      <c r="H86" s="205">
        <v>1.15</v>
      </c>
      <c r="I86" s="205">
        <v>0.75</v>
      </c>
      <c r="J86" s="211">
        <v>0.225</v>
      </c>
      <c r="K86" s="212">
        <v>0.192</v>
      </c>
      <c r="L86" s="213">
        <v>110.34482758620689</v>
      </c>
      <c r="M86" s="200"/>
      <c r="N86" s="200" t="s">
        <v>363</v>
      </c>
      <c r="O86" s="200" t="s">
        <v>364</v>
      </c>
      <c r="P86" s="205">
        <v>1</v>
      </c>
    </row>
    <row r="87" spans="2:16" ht="15" customHeight="1">
      <c r="B87" s="108">
        <v>10</v>
      </c>
      <c r="C87" s="178" t="s">
        <v>306</v>
      </c>
      <c r="D87" s="179" t="s">
        <v>790</v>
      </c>
      <c r="E87" s="179" t="s">
        <v>325</v>
      </c>
      <c r="F87" s="204">
        <v>1</v>
      </c>
      <c r="G87" s="205">
        <v>100</v>
      </c>
      <c r="H87" s="205">
        <v>1.15</v>
      </c>
      <c r="I87" s="205">
        <v>0.75</v>
      </c>
      <c r="J87" s="211">
        <v>0.225</v>
      </c>
      <c r="K87" s="212">
        <v>0.192</v>
      </c>
      <c r="L87" s="213">
        <v>110.34482758620689</v>
      </c>
      <c r="M87" s="200">
        <v>0.05</v>
      </c>
      <c r="N87" s="200" t="s">
        <v>365</v>
      </c>
      <c r="O87" s="200" t="s">
        <v>366</v>
      </c>
      <c r="P87" s="205">
        <v>1</v>
      </c>
    </row>
    <row r="88" spans="2:16" ht="15" customHeight="1">
      <c r="B88" s="108">
        <v>11</v>
      </c>
      <c r="C88" s="178" t="s">
        <v>308</v>
      </c>
      <c r="D88" s="179" t="s">
        <v>790</v>
      </c>
      <c r="E88" s="179" t="s">
        <v>325</v>
      </c>
      <c r="F88" s="212">
        <v>1</v>
      </c>
      <c r="G88" s="205">
        <v>5</v>
      </c>
      <c r="H88" s="204">
        <v>3</v>
      </c>
      <c r="I88" s="204">
        <v>1</v>
      </c>
      <c r="J88" s="211">
        <v>0.019</v>
      </c>
      <c r="K88" s="212">
        <v>0.013</v>
      </c>
      <c r="L88" s="213">
        <v>7.471264367816092</v>
      </c>
      <c r="M88" s="200">
        <v>0.05</v>
      </c>
      <c r="N88" s="200" t="s">
        <v>365</v>
      </c>
      <c r="O88" s="200" t="s">
        <v>366</v>
      </c>
      <c r="P88" s="205">
        <v>1</v>
      </c>
    </row>
    <row r="89" spans="2:16" ht="15" customHeight="1">
      <c r="B89" s="108">
        <v>12</v>
      </c>
      <c r="C89" s="178" t="s">
        <v>306</v>
      </c>
      <c r="D89" s="179" t="s">
        <v>791</v>
      </c>
      <c r="E89" s="179" t="s">
        <v>326</v>
      </c>
      <c r="F89" s="204">
        <v>1</v>
      </c>
      <c r="G89" s="205">
        <v>100</v>
      </c>
      <c r="H89" s="205">
        <v>1.15</v>
      </c>
      <c r="I89" s="205">
        <v>0.75</v>
      </c>
      <c r="J89" s="211">
        <v>0.225</v>
      </c>
      <c r="K89" s="212">
        <v>0.192</v>
      </c>
      <c r="L89" s="213">
        <v>110.34482758620689</v>
      </c>
      <c r="M89" s="200">
        <v>0.17</v>
      </c>
      <c r="N89" s="200" t="s">
        <v>367</v>
      </c>
      <c r="O89" s="200" t="s">
        <v>368</v>
      </c>
      <c r="P89" s="205">
        <v>1</v>
      </c>
    </row>
    <row r="90" spans="2:16" ht="15" customHeight="1">
      <c r="B90" s="108">
        <v>13</v>
      </c>
      <c r="C90" s="178" t="s">
        <v>306</v>
      </c>
      <c r="D90" s="179" t="s">
        <v>792</v>
      </c>
      <c r="E90" s="179" t="s">
        <v>327</v>
      </c>
      <c r="F90" s="204">
        <v>1</v>
      </c>
      <c r="G90" s="205">
        <v>195</v>
      </c>
      <c r="H90" s="205">
        <v>1.15</v>
      </c>
      <c r="I90" s="205">
        <v>0.75</v>
      </c>
      <c r="J90" s="211">
        <v>0.412</v>
      </c>
      <c r="K90" s="212">
        <v>0.37</v>
      </c>
      <c r="L90" s="213">
        <v>212.64367816091954</v>
      </c>
      <c r="M90" s="200">
        <v>1.1</v>
      </c>
      <c r="N90" s="200" t="s">
        <v>369</v>
      </c>
      <c r="O90" s="200" t="s">
        <v>370</v>
      </c>
      <c r="P90" s="205">
        <v>1</v>
      </c>
    </row>
    <row r="91" spans="2:16" ht="15" customHeight="1">
      <c r="B91" s="108">
        <v>14</v>
      </c>
      <c r="C91" s="178" t="s">
        <v>306</v>
      </c>
      <c r="D91" s="179" t="s">
        <v>793</v>
      </c>
      <c r="E91" s="179" t="s">
        <v>328</v>
      </c>
      <c r="F91" s="204">
        <v>1</v>
      </c>
      <c r="G91" s="205">
        <v>150</v>
      </c>
      <c r="H91" s="205">
        <v>1.15</v>
      </c>
      <c r="I91" s="205">
        <v>0.75</v>
      </c>
      <c r="J91" s="211">
        <v>0.32799999999999996</v>
      </c>
      <c r="K91" s="212">
        <v>0.29</v>
      </c>
      <c r="L91" s="213">
        <v>166.66666666666666</v>
      </c>
      <c r="M91" s="200">
        <v>0.77</v>
      </c>
      <c r="N91" s="200" t="s">
        <v>371</v>
      </c>
      <c r="O91" s="200" t="s">
        <v>372</v>
      </c>
      <c r="P91" s="205">
        <v>1</v>
      </c>
    </row>
    <row r="92" spans="2:16" ht="15" customHeight="1">
      <c r="B92" s="108">
        <v>15</v>
      </c>
      <c r="C92" s="178" t="s">
        <v>306</v>
      </c>
      <c r="D92" s="179" t="s">
        <v>794</v>
      </c>
      <c r="E92" s="179" t="s">
        <v>329</v>
      </c>
      <c r="F92" s="204">
        <v>1</v>
      </c>
      <c r="G92" s="205">
        <v>110</v>
      </c>
      <c r="H92" s="205">
        <v>1.15</v>
      </c>
      <c r="I92" s="205">
        <v>0.75</v>
      </c>
      <c r="J92" s="211">
        <v>0.244</v>
      </c>
      <c r="K92" s="212">
        <v>0.21</v>
      </c>
      <c r="L92" s="213">
        <v>120.6896551724138</v>
      </c>
      <c r="M92" s="200">
        <v>0.39</v>
      </c>
      <c r="N92" s="200" t="s">
        <v>373</v>
      </c>
      <c r="O92" s="200" t="s">
        <v>374</v>
      </c>
      <c r="P92" s="205">
        <v>1</v>
      </c>
    </row>
    <row r="93" spans="2:16" ht="15" customHeight="1">
      <c r="B93" s="108">
        <v>16</v>
      </c>
      <c r="C93" s="178" t="s">
        <v>309</v>
      </c>
      <c r="D93" s="179" t="s">
        <v>795</v>
      </c>
      <c r="E93" s="179" t="s">
        <v>330</v>
      </c>
      <c r="F93" s="212">
        <v>1</v>
      </c>
      <c r="G93" s="205">
        <v>4</v>
      </c>
      <c r="H93" s="204">
        <v>3</v>
      </c>
      <c r="I93" s="204">
        <v>1</v>
      </c>
      <c r="J93" s="211">
        <v>0.5640000000000001</v>
      </c>
      <c r="K93" s="212">
        <v>0.374</v>
      </c>
      <c r="L93" s="213">
        <v>214.94252873563218</v>
      </c>
      <c r="M93" s="200">
        <v>2.54</v>
      </c>
      <c r="N93" s="200" t="s">
        <v>375</v>
      </c>
      <c r="O93" s="200" t="s">
        <v>376</v>
      </c>
      <c r="P93" s="205">
        <v>2</v>
      </c>
    </row>
    <row r="94" spans="2:16" ht="15" customHeight="1">
      <c r="B94" s="108">
        <v>17</v>
      </c>
      <c r="C94" s="178" t="s">
        <v>306</v>
      </c>
      <c r="D94" s="179" t="s">
        <v>794</v>
      </c>
      <c r="E94" s="179" t="s">
        <v>329</v>
      </c>
      <c r="F94" s="204">
        <v>1</v>
      </c>
      <c r="G94" s="205">
        <v>80</v>
      </c>
      <c r="H94" s="205">
        <v>1.15</v>
      </c>
      <c r="I94" s="205">
        <v>0.75</v>
      </c>
      <c r="J94" s="211">
        <v>0.192</v>
      </c>
      <c r="K94" s="212">
        <v>0.16</v>
      </c>
      <c r="L94" s="213">
        <v>91.95402298850574</v>
      </c>
      <c r="M94" s="200">
        <v>0.28</v>
      </c>
      <c r="N94" s="200" t="s">
        <v>377</v>
      </c>
      <c r="O94" s="200" t="s">
        <v>378</v>
      </c>
      <c r="P94" s="205">
        <v>1</v>
      </c>
    </row>
    <row r="95" spans="2:16" ht="15" customHeight="1">
      <c r="B95" s="108">
        <v>18</v>
      </c>
      <c r="C95" s="178" t="s">
        <v>309</v>
      </c>
      <c r="D95" s="179" t="s">
        <v>796</v>
      </c>
      <c r="E95" s="179" t="s">
        <v>331</v>
      </c>
      <c r="F95" s="212">
        <v>1</v>
      </c>
      <c r="G95" s="205">
        <v>4</v>
      </c>
      <c r="H95" s="204">
        <v>3</v>
      </c>
      <c r="I95" s="204">
        <v>1</v>
      </c>
      <c r="J95" s="211">
        <v>0.5640000000000001</v>
      </c>
      <c r="K95" s="212">
        <v>0.374</v>
      </c>
      <c r="L95" s="213">
        <v>214.94252873563218</v>
      </c>
      <c r="M95" s="200">
        <v>0.48</v>
      </c>
      <c r="N95" s="200" t="s">
        <v>379</v>
      </c>
      <c r="O95" s="200" t="s">
        <v>380</v>
      </c>
      <c r="P95" s="205">
        <v>2</v>
      </c>
    </row>
    <row r="96" spans="2:16" ht="15" customHeight="1">
      <c r="B96" s="108">
        <v>19</v>
      </c>
      <c r="C96" s="178" t="s">
        <v>306</v>
      </c>
      <c r="D96" s="179" t="s">
        <v>797</v>
      </c>
      <c r="E96" s="179" t="s">
        <v>332</v>
      </c>
      <c r="F96" s="204">
        <v>1</v>
      </c>
      <c r="G96" s="205">
        <v>165</v>
      </c>
      <c r="H96" s="205">
        <v>1.15</v>
      </c>
      <c r="I96" s="205">
        <v>0.75</v>
      </c>
      <c r="J96" s="211">
        <v>0.349</v>
      </c>
      <c r="K96" s="212">
        <v>0.31</v>
      </c>
      <c r="L96" s="213">
        <v>178.16091954022988</v>
      </c>
      <c r="M96" s="200">
        <v>0.47</v>
      </c>
      <c r="N96" s="200" t="s">
        <v>381</v>
      </c>
      <c r="O96" s="200" t="s">
        <v>376</v>
      </c>
      <c r="P96" s="205">
        <v>1</v>
      </c>
    </row>
    <row r="97" spans="2:16" ht="15" customHeight="1">
      <c r="B97" s="108">
        <v>20</v>
      </c>
      <c r="C97" s="178" t="s">
        <v>306</v>
      </c>
      <c r="D97" s="179" t="s">
        <v>590</v>
      </c>
      <c r="E97" s="179" t="s">
        <v>333</v>
      </c>
      <c r="F97" s="204">
        <v>1</v>
      </c>
      <c r="G97" s="205">
        <v>90</v>
      </c>
      <c r="H97" s="205">
        <v>1.15</v>
      </c>
      <c r="I97" s="205">
        <v>0.75</v>
      </c>
      <c r="J97" s="211">
        <v>0.199</v>
      </c>
      <c r="K97" s="212">
        <v>0.167</v>
      </c>
      <c r="L97" s="213">
        <v>95.97701149425288</v>
      </c>
      <c r="M97" s="200">
        <v>0.58</v>
      </c>
      <c r="N97" s="200" t="s">
        <v>382</v>
      </c>
      <c r="O97" s="200" t="s">
        <v>383</v>
      </c>
      <c r="P97" s="205">
        <v>1</v>
      </c>
    </row>
    <row r="98" spans="2:16" ht="15" customHeight="1">
      <c r="B98" s="108">
        <v>21</v>
      </c>
      <c r="C98" s="178" t="s">
        <v>306</v>
      </c>
      <c r="D98" s="179" t="s">
        <v>801</v>
      </c>
      <c r="E98" s="179" t="s">
        <v>798</v>
      </c>
      <c r="F98" s="204">
        <v>1</v>
      </c>
      <c r="G98" s="205">
        <v>80</v>
      </c>
      <c r="H98" s="205">
        <v>1.15</v>
      </c>
      <c r="I98" s="205">
        <v>0.75</v>
      </c>
      <c r="J98" s="211">
        <v>0.179</v>
      </c>
      <c r="K98" s="212">
        <v>0.148</v>
      </c>
      <c r="L98" s="213">
        <v>85.05747126436782</v>
      </c>
      <c r="M98" s="200">
        <v>0.37</v>
      </c>
      <c r="N98" s="200" t="s">
        <v>384</v>
      </c>
      <c r="O98" s="200" t="s">
        <v>385</v>
      </c>
      <c r="P98" s="205">
        <v>1</v>
      </c>
    </row>
    <row r="99" spans="2:16" ht="15" customHeight="1">
      <c r="B99" s="108">
        <v>22</v>
      </c>
      <c r="C99" s="178" t="s">
        <v>306</v>
      </c>
      <c r="D99" s="179" t="s">
        <v>799</v>
      </c>
      <c r="E99" s="179" t="s">
        <v>332</v>
      </c>
      <c r="F99" s="204">
        <v>1</v>
      </c>
      <c r="G99" s="205">
        <v>60</v>
      </c>
      <c r="H99" s="205">
        <v>1.15</v>
      </c>
      <c r="I99" s="205">
        <v>0.75</v>
      </c>
      <c r="J99" s="211">
        <v>0.138</v>
      </c>
      <c r="K99" s="212">
        <v>0.11</v>
      </c>
      <c r="L99" s="213">
        <v>63.2183908045977</v>
      </c>
      <c r="M99" s="200">
        <v>0.22</v>
      </c>
      <c r="N99" s="200" t="s">
        <v>386</v>
      </c>
      <c r="O99" s="200" t="s">
        <v>387</v>
      </c>
      <c r="P99" s="205">
        <v>1</v>
      </c>
    </row>
    <row r="100" spans="2:16" ht="15" customHeight="1">
      <c r="B100" s="108">
        <v>23</v>
      </c>
      <c r="C100" s="178" t="s">
        <v>306</v>
      </c>
      <c r="D100" s="179" t="s">
        <v>800</v>
      </c>
      <c r="E100" s="179" t="s">
        <v>335</v>
      </c>
      <c r="F100" s="204">
        <v>1</v>
      </c>
      <c r="G100" s="205">
        <v>160</v>
      </c>
      <c r="H100" s="205">
        <v>1.15</v>
      </c>
      <c r="I100" s="205">
        <v>0.75</v>
      </c>
      <c r="J100" s="211">
        <v>0.357</v>
      </c>
      <c r="K100" s="212">
        <v>0.317</v>
      </c>
      <c r="L100" s="213">
        <v>182.183908045977</v>
      </c>
      <c r="M100" s="200">
        <v>1.32</v>
      </c>
      <c r="N100" s="200" t="s">
        <v>388</v>
      </c>
      <c r="O100" s="200" t="s">
        <v>389</v>
      </c>
      <c r="P100" s="205">
        <v>1</v>
      </c>
    </row>
    <row r="101" spans="2:16" ht="15" customHeight="1">
      <c r="B101" s="108">
        <v>24</v>
      </c>
      <c r="C101" s="178" t="s">
        <v>306</v>
      </c>
      <c r="D101" s="179" t="s">
        <v>802</v>
      </c>
      <c r="E101" s="179" t="s">
        <v>336</v>
      </c>
      <c r="F101" s="204">
        <v>1</v>
      </c>
      <c r="G101" s="205">
        <v>240</v>
      </c>
      <c r="H101" s="205">
        <v>1.15</v>
      </c>
      <c r="I101" s="205">
        <v>0.75</v>
      </c>
      <c r="J101" s="211">
        <v>0.505</v>
      </c>
      <c r="K101" s="212">
        <v>0.458</v>
      </c>
      <c r="L101" s="213">
        <v>263.2183908045977</v>
      </c>
      <c r="M101" s="200">
        <v>1.23</v>
      </c>
      <c r="N101" s="200" t="s">
        <v>390</v>
      </c>
      <c r="O101" s="200" t="s">
        <v>391</v>
      </c>
      <c r="P101" s="205">
        <v>1</v>
      </c>
    </row>
    <row r="102" spans="2:16" ht="15" customHeight="1">
      <c r="B102" s="108">
        <v>25</v>
      </c>
      <c r="C102" s="178" t="s">
        <v>306</v>
      </c>
      <c r="D102" s="179" t="s">
        <v>803</v>
      </c>
      <c r="E102" s="179" t="s">
        <v>337</v>
      </c>
      <c r="F102" s="204">
        <v>1</v>
      </c>
      <c r="G102" s="205">
        <v>150</v>
      </c>
      <c r="H102" s="205">
        <v>1.15</v>
      </c>
      <c r="I102" s="205">
        <v>0.75</v>
      </c>
      <c r="J102" s="211">
        <v>0.32399999999999995</v>
      </c>
      <c r="K102" s="212">
        <v>0.286</v>
      </c>
      <c r="L102" s="213">
        <v>164.367816091954</v>
      </c>
      <c r="M102" s="200">
        <v>0.41</v>
      </c>
      <c r="N102" s="200" t="s">
        <v>392</v>
      </c>
      <c r="O102" s="200" t="s">
        <v>393</v>
      </c>
      <c r="P102" s="205">
        <v>1</v>
      </c>
    </row>
    <row r="103" spans="2:16" ht="15" customHeight="1">
      <c r="B103" s="108">
        <v>26</v>
      </c>
      <c r="C103" s="178" t="s">
        <v>306</v>
      </c>
      <c r="D103" s="179" t="s">
        <v>804</v>
      </c>
      <c r="E103" s="179" t="s">
        <v>338</v>
      </c>
      <c r="F103" s="204">
        <v>1</v>
      </c>
      <c r="G103" s="205">
        <v>50</v>
      </c>
      <c r="H103" s="205">
        <v>1.15</v>
      </c>
      <c r="I103" s="205">
        <v>0.75</v>
      </c>
      <c r="J103" s="211">
        <v>0.112</v>
      </c>
      <c r="K103" s="212">
        <v>0.092</v>
      </c>
      <c r="L103" s="213">
        <v>52.87356321839081</v>
      </c>
      <c r="M103" s="200">
        <v>1.81</v>
      </c>
      <c r="N103" s="200" t="s">
        <v>394</v>
      </c>
      <c r="O103" s="200" t="s">
        <v>395</v>
      </c>
      <c r="P103" s="205">
        <v>1</v>
      </c>
    </row>
    <row r="104" spans="2:16" ht="15" customHeight="1">
      <c r="B104" s="108">
        <v>27</v>
      </c>
      <c r="C104" s="178" t="s">
        <v>306</v>
      </c>
      <c r="D104" s="179" t="s">
        <v>805</v>
      </c>
      <c r="E104" s="179" t="s">
        <v>327</v>
      </c>
      <c r="F104" s="204">
        <v>1</v>
      </c>
      <c r="G104" s="205">
        <v>110</v>
      </c>
      <c r="H104" s="205">
        <v>1.15</v>
      </c>
      <c r="I104" s="205">
        <v>0.75</v>
      </c>
      <c r="J104" s="211">
        <v>0.244</v>
      </c>
      <c r="K104" s="212">
        <v>0.21</v>
      </c>
      <c r="L104" s="213">
        <v>120.6896551724138</v>
      </c>
      <c r="M104" s="200">
        <v>0.15</v>
      </c>
      <c r="N104" s="200" t="s">
        <v>396</v>
      </c>
      <c r="O104" s="200" t="s">
        <v>397</v>
      </c>
      <c r="P104" s="205">
        <v>1</v>
      </c>
    </row>
    <row r="105" spans="2:16" ht="15" customHeight="1">
      <c r="B105" s="108">
        <v>28</v>
      </c>
      <c r="C105" s="178" t="s">
        <v>306</v>
      </c>
      <c r="D105" s="179" t="s">
        <v>806</v>
      </c>
      <c r="E105" s="179" t="s">
        <v>339</v>
      </c>
      <c r="F105" s="204">
        <v>1</v>
      </c>
      <c r="G105" s="205">
        <v>595</v>
      </c>
      <c r="H105" s="205">
        <v>1.15</v>
      </c>
      <c r="I105" s="205">
        <v>0.75</v>
      </c>
      <c r="J105" s="211">
        <v>0.9169999999999999</v>
      </c>
      <c r="K105" s="212">
        <v>0.828</v>
      </c>
      <c r="L105" s="213">
        <v>475.86206896551727</v>
      </c>
      <c r="M105" s="200">
        <v>1.21</v>
      </c>
      <c r="N105" s="200" t="s">
        <v>398</v>
      </c>
      <c r="O105" s="200" t="s">
        <v>399</v>
      </c>
      <c r="P105" s="205">
        <v>1</v>
      </c>
    </row>
    <row r="106" spans="2:16" ht="15" customHeight="1">
      <c r="B106" s="108">
        <v>29</v>
      </c>
      <c r="C106" s="178" t="s">
        <v>306</v>
      </c>
      <c r="D106" s="179" t="s">
        <v>807</v>
      </c>
      <c r="E106" s="179" t="s">
        <v>340</v>
      </c>
      <c r="F106" s="204">
        <v>1</v>
      </c>
      <c r="G106" s="205">
        <v>100</v>
      </c>
      <c r="H106" s="205">
        <v>1.15</v>
      </c>
      <c r="I106" s="205">
        <v>0.75</v>
      </c>
      <c r="J106" s="211">
        <v>0.23</v>
      </c>
      <c r="K106" s="212">
        <v>0.197</v>
      </c>
      <c r="L106" s="213">
        <v>113.2183908045977</v>
      </c>
      <c r="M106" s="200">
        <v>0.25</v>
      </c>
      <c r="N106" s="200" t="s">
        <v>400</v>
      </c>
      <c r="O106" s="200" t="s">
        <v>401</v>
      </c>
      <c r="P106" s="205">
        <v>1</v>
      </c>
    </row>
    <row r="107" spans="2:16" ht="15" customHeight="1">
      <c r="B107" s="108">
        <v>30</v>
      </c>
      <c r="C107" s="178" t="s">
        <v>306</v>
      </c>
      <c r="D107" s="179" t="s">
        <v>808</v>
      </c>
      <c r="E107" s="179" t="s">
        <v>595</v>
      </c>
      <c r="F107" s="204">
        <v>1</v>
      </c>
      <c r="G107" s="205">
        <v>70</v>
      </c>
      <c r="H107" s="205">
        <v>1.15</v>
      </c>
      <c r="I107" s="205">
        <v>0.75</v>
      </c>
      <c r="J107" s="211">
        <v>0.159</v>
      </c>
      <c r="K107" s="212">
        <v>0.13</v>
      </c>
      <c r="L107" s="213">
        <v>74.71264367816092</v>
      </c>
      <c r="M107" s="200">
        <v>0.11</v>
      </c>
      <c r="N107" s="200" t="s">
        <v>402</v>
      </c>
      <c r="O107" s="200" t="s">
        <v>403</v>
      </c>
      <c r="P107" s="205">
        <v>1</v>
      </c>
    </row>
    <row r="108" spans="2:16" ht="15" customHeight="1">
      <c r="B108" s="108">
        <v>31</v>
      </c>
      <c r="C108" s="178" t="s">
        <v>306</v>
      </c>
      <c r="D108" s="179" t="s">
        <v>809</v>
      </c>
      <c r="E108" s="179" t="s">
        <v>338</v>
      </c>
      <c r="F108" s="204">
        <v>1</v>
      </c>
      <c r="G108" s="205">
        <v>50</v>
      </c>
      <c r="H108" s="205">
        <v>1.15</v>
      </c>
      <c r="I108" s="205">
        <v>0.75</v>
      </c>
      <c r="J108" s="211">
        <v>0.121</v>
      </c>
      <c r="K108" s="212">
        <v>0.093</v>
      </c>
      <c r="L108" s="213">
        <v>53.44827586206897</v>
      </c>
      <c r="M108" s="200">
        <v>0.17</v>
      </c>
      <c r="N108" s="200" t="s">
        <v>404</v>
      </c>
      <c r="O108" s="200" t="s">
        <v>405</v>
      </c>
      <c r="P108" s="205">
        <v>1</v>
      </c>
    </row>
    <row r="109" spans="2:16" ht="15" customHeight="1">
      <c r="B109" s="108">
        <v>32</v>
      </c>
      <c r="C109" s="178" t="s">
        <v>306</v>
      </c>
      <c r="D109" s="179" t="s">
        <v>810</v>
      </c>
      <c r="E109" s="179" t="s">
        <v>341</v>
      </c>
      <c r="F109" s="204">
        <v>1</v>
      </c>
      <c r="G109" s="205">
        <v>90</v>
      </c>
      <c r="H109" s="205">
        <v>1.15</v>
      </c>
      <c r="I109" s="205">
        <v>0.75</v>
      </c>
      <c r="J109" s="211">
        <v>0.197</v>
      </c>
      <c r="K109" s="212">
        <v>0.166</v>
      </c>
      <c r="L109" s="213">
        <v>95.40229885057471</v>
      </c>
      <c r="M109" s="200">
        <v>0.18</v>
      </c>
      <c r="N109" s="200" t="s">
        <v>406</v>
      </c>
      <c r="O109" s="200" t="s">
        <v>407</v>
      </c>
      <c r="P109" s="205">
        <v>1</v>
      </c>
    </row>
    <row r="110" spans="2:16" ht="15" customHeight="1">
      <c r="B110" s="108">
        <v>33</v>
      </c>
      <c r="C110" s="178" t="s">
        <v>306</v>
      </c>
      <c r="D110" s="179" t="s">
        <v>786</v>
      </c>
      <c r="E110" s="179" t="s">
        <v>811</v>
      </c>
      <c r="F110" s="204">
        <v>1</v>
      </c>
      <c r="G110" s="205">
        <v>90</v>
      </c>
      <c r="H110" s="205">
        <v>1.15</v>
      </c>
      <c r="I110" s="205">
        <v>0.75</v>
      </c>
      <c r="J110" s="211">
        <v>0.198</v>
      </c>
      <c r="K110" s="212">
        <v>0.166</v>
      </c>
      <c r="L110" s="213">
        <v>95.40229885057471</v>
      </c>
      <c r="M110" s="200">
        <v>0.16</v>
      </c>
      <c r="N110" s="200" t="s">
        <v>408</v>
      </c>
      <c r="O110" s="200" t="s">
        <v>409</v>
      </c>
      <c r="P110" s="205">
        <v>1</v>
      </c>
    </row>
    <row r="111" spans="2:16" ht="15" customHeight="1">
      <c r="B111" s="108">
        <v>34</v>
      </c>
      <c r="C111" s="178" t="s">
        <v>306</v>
      </c>
      <c r="D111" s="179" t="s">
        <v>807</v>
      </c>
      <c r="E111" s="179" t="s">
        <v>340</v>
      </c>
      <c r="F111" s="204">
        <v>1</v>
      </c>
      <c r="G111" s="205">
        <v>250</v>
      </c>
      <c r="H111" s="205">
        <v>1.15</v>
      </c>
      <c r="I111" s="205">
        <v>0.75</v>
      </c>
      <c r="J111" s="211">
        <v>0.32799999999999996</v>
      </c>
      <c r="K111" s="212">
        <v>0.29</v>
      </c>
      <c r="L111" s="213">
        <v>166.66666666666666</v>
      </c>
      <c r="M111" s="200">
        <v>0.42</v>
      </c>
      <c r="N111" s="200" t="s">
        <v>410</v>
      </c>
      <c r="O111" s="200" t="s">
        <v>374</v>
      </c>
      <c r="P111" s="205">
        <v>1</v>
      </c>
    </row>
    <row r="112" spans="2:16" ht="15" customHeight="1">
      <c r="B112" s="108">
        <v>35</v>
      </c>
      <c r="C112" s="178" t="s">
        <v>306</v>
      </c>
      <c r="D112" s="179" t="s">
        <v>455</v>
      </c>
      <c r="E112" s="179" t="s">
        <v>342</v>
      </c>
      <c r="F112" s="204">
        <v>1</v>
      </c>
      <c r="G112" s="205">
        <v>40</v>
      </c>
      <c r="H112" s="205">
        <v>1.15</v>
      </c>
      <c r="I112" s="205">
        <v>0.75</v>
      </c>
      <c r="J112" s="211">
        <v>0.07100000000000001</v>
      </c>
      <c r="K112" s="212">
        <v>0.046</v>
      </c>
      <c r="L112" s="213">
        <v>26.436781609195403</v>
      </c>
      <c r="M112" s="200">
        <v>0.72</v>
      </c>
      <c r="N112" s="200" t="s">
        <v>411</v>
      </c>
      <c r="O112" s="200" t="s">
        <v>412</v>
      </c>
      <c r="P112" s="205">
        <v>1</v>
      </c>
    </row>
    <row r="113" spans="2:16" ht="15" customHeight="1">
      <c r="B113" s="108">
        <v>36</v>
      </c>
      <c r="C113" s="178" t="s">
        <v>306</v>
      </c>
      <c r="D113" s="179" t="s">
        <v>812</v>
      </c>
      <c r="E113" s="179" t="s">
        <v>813</v>
      </c>
      <c r="F113" s="204">
        <v>1</v>
      </c>
      <c r="G113" s="205">
        <v>180</v>
      </c>
      <c r="H113" s="205">
        <v>1.15</v>
      </c>
      <c r="I113" s="205">
        <v>0.75</v>
      </c>
      <c r="J113" s="211">
        <v>0.244</v>
      </c>
      <c r="K113" s="212">
        <v>0.21</v>
      </c>
      <c r="L113" s="213">
        <v>120.6896551724138</v>
      </c>
      <c r="M113" s="200">
        <v>1.01</v>
      </c>
      <c r="N113" s="200" t="s">
        <v>413</v>
      </c>
      <c r="O113" s="200" t="s">
        <v>414</v>
      </c>
      <c r="P113" s="205">
        <v>1</v>
      </c>
    </row>
    <row r="114" spans="2:16" ht="15" customHeight="1">
      <c r="B114" s="108">
        <v>37</v>
      </c>
      <c r="C114" s="178" t="s">
        <v>306</v>
      </c>
      <c r="D114" s="179" t="s">
        <v>814</v>
      </c>
      <c r="E114" s="179" t="s">
        <v>334</v>
      </c>
      <c r="F114" s="204">
        <v>1</v>
      </c>
      <c r="G114" s="205">
        <v>70</v>
      </c>
      <c r="H114" s="205">
        <v>1.15</v>
      </c>
      <c r="I114" s="205">
        <v>0.75</v>
      </c>
      <c r="J114" s="211">
        <v>0.108</v>
      </c>
      <c r="K114" s="212">
        <v>0.081</v>
      </c>
      <c r="L114" s="213">
        <v>46.55172413793103</v>
      </c>
      <c r="M114" s="200">
        <v>0.97</v>
      </c>
      <c r="N114" s="200" t="s">
        <v>415</v>
      </c>
      <c r="O114" s="200" t="s">
        <v>416</v>
      </c>
      <c r="P114" s="205">
        <v>1</v>
      </c>
    </row>
    <row r="115" spans="2:16" ht="15" customHeight="1">
      <c r="B115" s="108">
        <v>38</v>
      </c>
      <c r="C115" s="178" t="s">
        <v>306</v>
      </c>
      <c r="D115" s="179" t="s">
        <v>797</v>
      </c>
      <c r="E115" s="179" t="s">
        <v>332</v>
      </c>
      <c r="F115" s="204">
        <v>1</v>
      </c>
      <c r="G115" s="205">
        <v>120</v>
      </c>
      <c r="H115" s="205">
        <v>1.15</v>
      </c>
      <c r="I115" s="205">
        <v>0.75</v>
      </c>
      <c r="J115" s="211">
        <v>0.17</v>
      </c>
      <c r="K115" s="212">
        <v>0.14</v>
      </c>
      <c r="L115" s="213">
        <v>80.45977011494254</v>
      </c>
      <c r="M115" s="200">
        <v>0.17</v>
      </c>
      <c r="N115" s="200" t="s">
        <v>417</v>
      </c>
      <c r="O115" s="200" t="s">
        <v>418</v>
      </c>
      <c r="P115" s="205">
        <v>1</v>
      </c>
    </row>
    <row r="116" spans="2:16" ht="15" customHeight="1">
      <c r="B116" s="108">
        <v>39</v>
      </c>
      <c r="C116" s="178" t="s">
        <v>306</v>
      </c>
      <c r="D116" s="179" t="s">
        <v>455</v>
      </c>
      <c r="E116" s="179" t="s">
        <v>342</v>
      </c>
      <c r="F116" s="204">
        <v>1</v>
      </c>
      <c r="G116" s="205">
        <v>360</v>
      </c>
      <c r="H116" s="205">
        <v>1.15</v>
      </c>
      <c r="I116" s="205">
        <v>0.75</v>
      </c>
      <c r="J116" s="211">
        <v>0.47</v>
      </c>
      <c r="K116" s="212">
        <v>0.425</v>
      </c>
      <c r="L116" s="213">
        <v>244.2528735632184</v>
      </c>
      <c r="M116" s="200">
        <v>1.11</v>
      </c>
      <c r="N116" s="200" t="s">
        <v>419</v>
      </c>
      <c r="O116" s="200" t="s">
        <v>420</v>
      </c>
      <c r="P116" s="205">
        <v>1</v>
      </c>
    </row>
    <row r="117" spans="2:16" ht="15" customHeight="1">
      <c r="B117" s="108">
        <v>40</v>
      </c>
      <c r="C117" s="178" t="s">
        <v>306</v>
      </c>
      <c r="D117" s="179" t="s">
        <v>815</v>
      </c>
      <c r="E117" s="179" t="s">
        <v>343</v>
      </c>
      <c r="F117" s="204">
        <v>1</v>
      </c>
      <c r="G117" s="205">
        <v>350</v>
      </c>
      <c r="H117" s="205">
        <v>1.15</v>
      </c>
      <c r="I117" s="205">
        <v>0.75</v>
      </c>
      <c r="J117" s="211">
        <v>0.45799999999999996</v>
      </c>
      <c r="K117" s="212">
        <v>0.414</v>
      </c>
      <c r="L117" s="213">
        <v>237.93103448275863</v>
      </c>
      <c r="M117" s="200">
        <v>1.46</v>
      </c>
      <c r="N117" s="200" t="s">
        <v>421</v>
      </c>
      <c r="O117" s="200" t="s">
        <v>422</v>
      </c>
      <c r="P117" s="205">
        <v>1</v>
      </c>
    </row>
    <row r="118" spans="2:16" ht="15" customHeight="1">
      <c r="B118" s="108">
        <v>41</v>
      </c>
      <c r="C118" s="178" t="s">
        <v>306</v>
      </c>
      <c r="D118" s="179" t="s">
        <v>608</v>
      </c>
      <c r="E118" s="179" t="s">
        <v>344</v>
      </c>
      <c r="F118" s="204">
        <v>1</v>
      </c>
      <c r="G118" s="205">
        <v>220</v>
      </c>
      <c r="H118" s="205">
        <v>1.15</v>
      </c>
      <c r="I118" s="205">
        <v>0.75</v>
      </c>
      <c r="J118" s="211">
        <v>0.297</v>
      </c>
      <c r="K118" s="212">
        <v>0.26</v>
      </c>
      <c r="L118" s="213">
        <v>149.42528735632183</v>
      </c>
      <c r="M118" s="200">
        <v>1.18</v>
      </c>
      <c r="N118" s="200" t="s">
        <v>423</v>
      </c>
      <c r="O118" s="200" t="s">
        <v>424</v>
      </c>
      <c r="P118" s="205">
        <v>1</v>
      </c>
    </row>
    <row r="119" spans="2:16" ht="15" customHeight="1">
      <c r="B119" s="108">
        <v>42</v>
      </c>
      <c r="C119" s="178" t="s">
        <v>306</v>
      </c>
      <c r="D119" s="179" t="s">
        <v>816</v>
      </c>
      <c r="E119" s="179" t="s">
        <v>345</v>
      </c>
      <c r="F119" s="204">
        <v>1</v>
      </c>
      <c r="G119" s="205">
        <v>275</v>
      </c>
      <c r="H119" s="205">
        <v>1.15</v>
      </c>
      <c r="I119" s="205">
        <v>0.75</v>
      </c>
      <c r="J119" s="211">
        <v>0.365</v>
      </c>
      <c r="K119" s="212">
        <v>0.325</v>
      </c>
      <c r="L119" s="213">
        <v>186.7816091954023</v>
      </c>
      <c r="M119" s="200">
        <v>1.22</v>
      </c>
      <c r="N119" s="200" t="s">
        <v>425</v>
      </c>
      <c r="O119" s="200" t="s">
        <v>426</v>
      </c>
      <c r="P119" s="205">
        <v>1</v>
      </c>
    </row>
    <row r="120" spans="2:16" ht="15" customHeight="1">
      <c r="B120" s="108">
        <v>43</v>
      </c>
      <c r="C120" s="178" t="s">
        <v>306</v>
      </c>
      <c r="D120" s="179" t="s">
        <v>817</v>
      </c>
      <c r="E120" s="179" t="s">
        <v>346</v>
      </c>
      <c r="F120" s="204">
        <v>1</v>
      </c>
      <c r="G120" s="205">
        <v>25</v>
      </c>
      <c r="H120" s="205">
        <v>1.15</v>
      </c>
      <c r="I120" s="205">
        <v>0.75</v>
      </c>
      <c r="J120" s="211">
        <v>0.053000000000000005</v>
      </c>
      <c r="K120" s="212">
        <v>0.029</v>
      </c>
      <c r="L120" s="213">
        <v>16.666666666666668</v>
      </c>
      <c r="M120" s="200">
        <v>1.45</v>
      </c>
      <c r="N120" s="200" t="s">
        <v>427</v>
      </c>
      <c r="O120" s="200" t="s">
        <v>428</v>
      </c>
      <c r="P120" s="205">
        <v>1</v>
      </c>
    </row>
    <row r="121" spans="2:16" ht="15" customHeight="1">
      <c r="B121" s="108">
        <v>44</v>
      </c>
      <c r="C121" s="178" t="s">
        <v>306</v>
      </c>
      <c r="D121" s="179" t="s">
        <v>818</v>
      </c>
      <c r="E121" s="179" t="s">
        <v>334</v>
      </c>
      <c r="F121" s="204">
        <v>1</v>
      </c>
      <c r="G121" s="205">
        <v>50</v>
      </c>
      <c r="H121" s="205">
        <v>1.15</v>
      </c>
      <c r="I121" s="205">
        <v>0.75</v>
      </c>
      <c r="J121" s="211">
        <v>0.091</v>
      </c>
      <c r="K121" s="212">
        <v>0.065</v>
      </c>
      <c r="L121" s="213">
        <v>37.35632183908046</v>
      </c>
      <c r="M121" s="200">
        <v>0.15</v>
      </c>
      <c r="N121" s="200" t="s">
        <v>429</v>
      </c>
      <c r="O121" s="200" t="s">
        <v>430</v>
      </c>
      <c r="P121" s="205">
        <v>1</v>
      </c>
    </row>
    <row r="122" spans="2:16" ht="15" customHeight="1">
      <c r="B122" s="108">
        <v>45</v>
      </c>
      <c r="C122" s="178" t="s">
        <v>306</v>
      </c>
      <c r="D122" s="179" t="s">
        <v>819</v>
      </c>
      <c r="E122" s="179" t="s">
        <v>347</v>
      </c>
      <c r="F122" s="204">
        <v>1</v>
      </c>
      <c r="G122" s="205">
        <v>80</v>
      </c>
      <c r="H122" s="205">
        <v>1.15</v>
      </c>
      <c r="I122" s="205">
        <v>0.75</v>
      </c>
      <c r="J122" s="211">
        <v>0.217</v>
      </c>
      <c r="K122" s="212">
        <v>0.185</v>
      </c>
      <c r="L122" s="213">
        <v>106.32183908045977</v>
      </c>
      <c r="M122" s="200">
        <v>0.46</v>
      </c>
      <c r="N122" s="200" t="s">
        <v>431</v>
      </c>
      <c r="O122" s="200" t="s">
        <v>432</v>
      </c>
      <c r="P122" s="205">
        <v>1</v>
      </c>
    </row>
    <row r="123" spans="2:16" ht="15" customHeight="1">
      <c r="B123" s="108">
        <v>46</v>
      </c>
      <c r="C123" s="178" t="s">
        <v>306</v>
      </c>
      <c r="D123" s="179" t="s">
        <v>801</v>
      </c>
      <c r="E123" s="179" t="s">
        <v>334</v>
      </c>
      <c r="F123" s="204">
        <v>1</v>
      </c>
      <c r="G123" s="205">
        <v>630</v>
      </c>
      <c r="H123" s="205">
        <v>1.15</v>
      </c>
      <c r="I123" s="205">
        <v>0.75</v>
      </c>
      <c r="J123" s="211">
        <v>0.7989999999999999</v>
      </c>
      <c r="K123" s="212">
        <v>0.737</v>
      </c>
      <c r="L123" s="213">
        <v>423.5632183908046</v>
      </c>
      <c r="M123" s="200">
        <v>1.52</v>
      </c>
      <c r="N123" s="200" t="s">
        <v>433</v>
      </c>
      <c r="O123" s="200" t="s">
        <v>434</v>
      </c>
      <c r="P123" s="205">
        <v>1</v>
      </c>
    </row>
    <row r="124" spans="2:16" ht="18.75" customHeight="1">
      <c r="B124" s="136">
        <v>47</v>
      </c>
      <c r="C124" s="180" t="s">
        <v>312</v>
      </c>
      <c r="D124" s="181" t="s">
        <v>774</v>
      </c>
      <c r="E124" s="182" t="s">
        <v>775</v>
      </c>
      <c r="F124" s="212">
        <v>1</v>
      </c>
      <c r="G124" s="204">
        <v>25</v>
      </c>
      <c r="H124" s="204">
        <v>25</v>
      </c>
      <c r="I124" s="204">
        <v>3</v>
      </c>
      <c r="J124" s="211">
        <v>2.40594</v>
      </c>
      <c r="K124" s="200">
        <v>2.19336</v>
      </c>
      <c r="L124" s="213">
        <v>1154.4</v>
      </c>
      <c r="M124" s="200"/>
      <c r="N124" s="137">
        <v>23.630418</v>
      </c>
      <c r="O124" s="137">
        <v>81.845495</v>
      </c>
      <c r="P124" s="205">
        <v>2</v>
      </c>
    </row>
    <row r="125" spans="2:16" ht="20.25" customHeight="1">
      <c r="B125" s="199" t="s">
        <v>450</v>
      </c>
      <c r="C125" s="199"/>
      <c r="D125" s="183"/>
      <c r="E125" s="184"/>
      <c r="F125" s="212"/>
      <c r="G125" s="204"/>
      <c r="H125" s="204"/>
      <c r="I125" s="204"/>
      <c r="J125" s="211"/>
      <c r="K125" s="200"/>
      <c r="L125" s="213"/>
      <c r="M125" s="200"/>
      <c r="N125" s="200"/>
      <c r="O125" s="200"/>
      <c r="P125" s="205"/>
    </row>
    <row r="126" spans="2:16" ht="18.75" customHeight="1">
      <c r="B126" s="199" t="s">
        <v>303</v>
      </c>
      <c r="C126" s="199"/>
      <c r="D126" s="183"/>
      <c r="E126" s="185"/>
      <c r="F126" s="200"/>
      <c r="G126" s="204"/>
      <c r="H126" s="204"/>
      <c r="I126" s="204"/>
      <c r="J126" s="211"/>
      <c r="K126" s="200"/>
      <c r="L126" s="213"/>
      <c r="M126" s="200"/>
      <c r="N126" s="200"/>
      <c r="O126" s="200"/>
      <c r="P126" s="205"/>
    </row>
    <row r="127" spans="2:16" ht="15" customHeight="1">
      <c r="B127" s="108">
        <v>1</v>
      </c>
      <c r="C127" s="178" t="s">
        <v>310</v>
      </c>
      <c r="D127" s="127" t="s">
        <v>348</v>
      </c>
      <c r="E127" s="127" t="s">
        <v>348</v>
      </c>
      <c r="F127" s="200">
        <v>1</v>
      </c>
      <c r="G127" s="204">
        <v>12</v>
      </c>
      <c r="H127" s="204">
        <v>2.25</v>
      </c>
      <c r="I127" s="204">
        <v>1.5</v>
      </c>
      <c r="J127" s="211">
        <v>13.02</v>
      </c>
      <c r="K127" s="200">
        <v>4.05</v>
      </c>
      <c r="L127" s="213">
        <v>2327.5862068965516</v>
      </c>
      <c r="M127" s="200">
        <v>0.44</v>
      </c>
      <c r="N127" s="200" t="s">
        <v>435</v>
      </c>
      <c r="O127" s="200" t="s">
        <v>436</v>
      </c>
      <c r="P127" s="205">
        <v>5</v>
      </c>
    </row>
    <row r="128" spans="2:16" ht="15" customHeight="1">
      <c r="B128" s="108">
        <v>2</v>
      </c>
      <c r="C128" s="178" t="s">
        <v>308</v>
      </c>
      <c r="D128" s="127" t="s">
        <v>348</v>
      </c>
      <c r="E128" s="127" t="s">
        <v>348</v>
      </c>
      <c r="F128" s="200">
        <v>5</v>
      </c>
      <c r="G128" s="204">
        <v>3</v>
      </c>
      <c r="H128" s="204">
        <v>3</v>
      </c>
      <c r="I128" s="204">
        <v>1</v>
      </c>
      <c r="J128" s="211">
        <v>0.047</v>
      </c>
      <c r="K128" s="200">
        <v>0.04</v>
      </c>
      <c r="L128" s="213">
        <v>22.988505747126435</v>
      </c>
      <c r="M128" s="200">
        <v>0.15</v>
      </c>
      <c r="N128" s="200" t="s">
        <v>437</v>
      </c>
      <c r="O128" s="200" t="s">
        <v>438</v>
      </c>
      <c r="P128" s="205">
        <v>3</v>
      </c>
    </row>
    <row r="129" spans="2:16" ht="15" customHeight="1">
      <c r="B129" s="108">
        <v>3</v>
      </c>
      <c r="C129" s="178" t="s">
        <v>307</v>
      </c>
      <c r="D129" s="127" t="s">
        <v>348</v>
      </c>
      <c r="E129" s="127" t="s">
        <v>348</v>
      </c>
      <c r="F129" s="200">
        <v>2</v>
      </c>
      <c r="G129" s="204">
        <v>5</v>
      </c>
      <c r="H129" s="204">
        <v>3</v>
      </c>
      <c r="I129" s="204">
        <v>1</v>
      </c>
      <c r="J129" s="211">
        <v>0.115</v>
      </c>
      <c r="K129" s="200">
        <v>0.1</v>
      </c>
      <c r="L129" s="213">
        <v>57.47126436781609</v>
      </c>
      <c r="M129" s="200">
        <v>0.72</v>
      </c>
      <c r="N129" s="200" t="s">
        <v>439</v>
      </c>
      <c r="O129" s="200" t="s">
        <v>440</v>
      </c>
      <c r="P129" s="205">
        <v>2</v>
      </c>
    </row>
    <row r="130" spans="2:16" ht="15" customHeight="1">
      <c r="B130" s="108">
        <v>4</v>
      </c>
      <c r="C130" s="178" t="s">
        <v>309</v>
      </c>
      <c r="D130" s="127" t="s">
        <v>348</v>
      </c>
      <c r="E130" s="127" t="s">
        <v>348</v>
      </c>
      <c r="F130" s="200">
        <v>1</v>
      </c>
      <c r="G130" s="204">
        <v>4</v>
      </c>
      <c r="H130" s="204">
        <v>3</v>
      </c>
      <c r="I130" s="204">
        <v>1</v>
      </c>
      <c r="J130" s="211">
        <v>0.5640000000000001</v>
      </c>
      <c r="K130" s="201">
        <v>0.374</v>
      </c>
      <c r="L130" s="214">
        <v>214.94252873563218</v>
      </c>
      <c r="M130" s="137">
        <v>0.69</v>
      </c>
      <c r="N130" s="137" t="s">
        <v>441</v>
      </c>
      <c r="O130" s="137" t="s">
        <v>442</v>
      </c>
      <c r="P130" s="205">
        <v>2</v>
      </c>
    </row>
    <row r="131" spans="2:16" ht="15" customHeight="1">
      <c r="B131" s="108">
        <v>5</v>
      </c>
      <c r="C131" s="178" t="s">
        <v>309</v>
      </c>
      <c r="D131" s="127" t="s">
        <v>348</v>
      </c>
      <c r="E131" s="127" t="s">
        <v>348</v>
      </c>
      <c r="F131" s="200">
        <v>1</v>
      </c>
      <c r="G131" s="204">
        <v>4</v>
      </c>
      <c r="H131" s="204">
        <v>3</v>
      </c>
      <c r="I131" s="204">
        <v>1</v>
      </c>
      <c r="J131" s="211">
        <v>0.5640000000000001</v>
      </c>
      <c r="K131" s="202">
        <v>0.374</v>
      </c>
      <c r="L131" s="214">
        <v>214.94252873563218</v>
      </c>
      <c r="M131" s="137">
        <v>0.76</v>
      </c>
      <c r="N131" s="137" t="s">
        <v>443</v>
      </c>
      <c r="O131" s="137" t="s">
        <v>444</v>
      </c>
      <c r="P131" s="205">
        <v>2</v>
      </c>
    </row>
    <row r="132" spans="2:16" ht="15" customHeight="1">
      <c r="B132" s="108">
        <v>6</v>
      </c>
      <c r="C132" s="178" t="s">
        <v>310</v>
      </c>
      <c r="D132" s="127" t="s">
        <v>348</v>
      </c>
      <c r="E132" s="127" t="s">
        <v>348</v>
      </c>
      <c r="F132" s="200">
        <v>1</v>
      </c>
      <c r="G132" s="204">
        <v>12</v>
      </c>
      <c r="H132" s="204">
        <v>2.15</v>
      </c>
      <c r="I132" s="204">
        <v>2</v>
      </c>
      <c r="J132" s="211">
        <v>15.01</v>
      </c>
      <c r="K132" s="203">
        <v>4.68</v>
      </c>
      <c r="L132" s="214">
        <v>2689.655172413793</v>
      </c>
      <c r="M132" s="137">
        <v>4.29</v>
      </c>
      <c r="N132" s="137" t="s">
        <v>445</v>
      </c>
      <c r="O132" s="137" t="s">
        <v>446</v>
      </c>
      <c r="P132" s="205">
        <v>6</v>
      </c>
    </row>
    <row r="133" spans="2:16" ht="18.75" customHeight="1">
      <c r="B133" s="108">
        <v>7</v>
      </c>
      <c r="C133" s="186" t="s">
        <v>311</v>
      </c>
      <c r="D133" s="138" t="s">
        <v>348</v>
      </c>
      <c r="E133" s="127" t="s">
        <v>348</v>
      </c>
      <c r="F133" s="212">
        <v>1</v>
      </c>
      <c r="G133" s="204">
        <v>50</v>
      </c>
      <c r="H133" s="204">
        <v>50</v>
      </c>
      <c r="I133" s="204">
        <v>3</v>
      </c>
      <c r="J133" s="211">
        <v>3.7534099999999997</v>
      </c>
      <c r="K133" s="139">
        <v>3.3967515999999995</v>
      </c>
      <c r="L133" s="214">
        <v>1787.764</v>
      </c>
      <c r="M133" s="200">
        <v>3.5</v>
      </c>
      <c r="N133" s="137">
        <v>23.653387</v>
      </c>
      <c r="O133" s="137">
        <v>81.833503</v>
      </c>
      <c r="P133" s="205">
        <v>6</v>
      </c>
    </row>
    <row r="134" spans="2:16" ht="18.75" customHeight="1">
      <c r="B134" s="108">
        <v>8</v>
      </c>
      <c r="C134" s="187" t="s">
        <v>313</v>
      </c>
      <c r="D134" s="138" t="s">
        <v>348</v>
      </c>
      <c r="E134" s="127" t="s">
        <v>348</v>
      </c>
      <c r="F134" s="212">
        <v>3</v>
      </c>
      <c r="G134" s="204">
        <v>10</v>
      </c>
      <c r="H134" s="204">
        <v>3</v>
      </c>
      <c r="I134" s="204">
        <v>1.1</v>
      </c>
      <c r="J134" s="211">
        <v>0.37</v>
      </c>
      <c r="K134" s="139">
        <v>0.35</v>
      </c>
      <c r="L134" s="214">
        <v>184.21052631578948</v>
      </c>
      <c r="M134" s="200">
        <v>1</v>
      </c>
      <c r="N134" s="137">
        <v>23.65148</v>
      </c>
      <c r="O134" s="137">
        <v>81.932911</v>
      </c>
      <c r="P134" s="205">
        <v>2</v>
      </c>
    </row>
    <row r="135" spans="2:16" ht="18.75" customHeight="1">
      <c r="B135" s="108">
        <v>9</v>
      </c>
      <c r="C135" s="188" t="s">
        <v>314</v>
      </c>
      <c r="D135" s="138" t="s">
        <v>348</v>
      </c>
      <c r="E135" s="127" t="s">
        <v>348</v>
      </c>
      <c r="F135" s="212">
        <v>5</v>
      </c>
      <c r="G135" s="204">
        <v>3</v>
      </c>
      <c r="H135" s="204">
        <v>3</v>
      </c>
      <c r="I135" s="204">
        <v>0.5</v>
      </c>
      <c r="J135" s="211">
        <v>0.38</v>
      </c>
      <c r="K135" s="139">
        <v>0.1064</v>
      </c>
      <c r="L135" s="214">
        <v>56</v>
      </c>
      <c r="M135" s="137" t="s">
        <v>877</v>
      </c>
      <c r="N135" s="200">
        <v>23.654561</v>
      </c>
      <c r="O135" s="200">
        <v>81.821626</v>
      </c>
      <c r="P135" s="205">
        <v>5</v>
      </c>
    </row>
    <row r="136" spans="2:16" ht="18.75" customHeight="1">
      <c r="B136" s="108">
        <v>10</v>
      </c>
      <c r="C136" s="188" t="s">
        <v>315</v>
      </c>
      <c r="D136" s="138" t="s">
        <v>348</v>
      </c>
      <c r="E136" s="127" t="s">
        <v>348</v>
      </c>
      <c r="F136" s="212">
        <v>15</v>
      </c>
      <c r="G136" s="204">
        <v>14</v>
      </c>
      <c r="H136" s="204">
        <v>2.5</v>
      </c>
      <c r="I136" s="204">
        <v>1</v>
      </c>
      <c r="J136" s="211">
        <v>4.73742</v>
      </c>
      <c r="K136" s="139">
        <v>3.34975</v>
      </c>
      <c r="L136" s="214">
        <v>1763.0263157894738</v>
      </c>
      <c r="M136" s="137">
        <v>15</v>
      </c>
      <c r="N136" s="137">
        <v>23.65148</v>
      </c>
      <c r="O136" s="137">
        <v>81.832911</v>
      </c>
      <c r="P136" s="205">
        <v>15</v>
      </c>
    </row>
    <row r="137" spans="2:16" ht="18.75" customHeight="1">
      <c r="B137" s="108">
        <v>11</v>
      </c>
      <c r="C137" s="188" t="s">
        <v>316</v>
      </c>
      <c r="D137" s="138" t="s">
        <v>348</v>
      </c>
      <c r="E137" s="127" t="s">
        <v>348</v>
      </c>
      <c r="F137" s="212">
        <v>1</v>
      </c>
      <c r="G137" s="204">
        <v>100</v>
      </c>
      <c r="H137" s="204">
        <v>80</v>
      </c>
      <c r="I137" s="204"/>
      <c r="J137" s="211">
        <v>8.04</v>
      </c>
      <c r="K137" s="140">
        <v>4.22</v>
      </c>
      <c r="L137" s="214">
        <v>2221.0526315789475</v>
      </c>
      <c r="M137" s="137" t="s">
        <v>877</v>
      </c>
      <c r="N137" s="137">
        <v>23.654173</v>
      </c>
      <c r="O137" s="137">
        <v>81.822143</v>
      </c>
      <c r="P137" s="205">
        <v>15</v>
      </c>
    </row>
    <row r="138" spans="2:16" ht="18.75" customHeight="1">
      <c r="B138" s="108">
        <v>12</v>
      </c>
      <c r="C138" s="188" t="s">
        <v>317</v>
      </c>
      <c r="D138" s="138" t="s">
        <v>348</v>
      </c>
      <c r="E138" s="127" t="s">
        <v>348</v>
      </c>
      <c r="F138" s="212">
        <v>1</v>
      </c>
      <c r="G138" s="204">
        <v>300</v>
      </c>
      <c r="H138" s="204">
        <v>15</v>
      </c>
      <c r="I138" s="204">
        <v>1.1</v>
      </c>
      <c r="J138" s="139">
        <v>6.188041999999999</v>
      </c>
      <c r="K138" s="139">
        <v>5.813012</v>
      </c>
      <c r="L138" s="204">
        <v>3059.4799999999996</v>
      </c>
      <c r="M138" s="206">
        <v>1.5</v>
      </c>
      <c r="N138" s="200">
        <v>23.652763</v>
      </c>
      <c r="O138" s="204">
        <v>81.822184</v>
      </c>
      <c r="P138" s="205">
        <v>17</v>
      </c>
    </row>
    <row r="139" spans="2:16" ht="18.75" customHeight="1">
      <c r="B139" s="108">
        <v>13</v>
      </c>
      <c r="C139" s="188" t="s">
        <v>318</v>
      </c>
      <c r="D139" s="138" t="s">
        <v>348</v>
      </c>
      <c r="E139" s="127" t="s">
        <v>348</v>
      </c>
      <c r="F139" s="212">
        <v>10</v>
      </c>
      <c r="G139" s="204"/>
      <c r="H139" s="204"/>
      <c r="I139" s="204"/>
      <c r="J139" s="139">
        <v>0.16</v>
      </c>
      <c r="K139" s="139">
        <v>0.1</v>
      </c>
      <c r="L139" s="204">
        <v>52.63157894736842</v>
      </c>
      <c r="M139" s="206" t="s">
        <v>877</v>
      </c>
      <c r="N139" s="204">
        <v>23.654679</v>
      </c>
      <c r="O139" s="204">
        <v>81.821409</v>
      </c>
      <c r="P139" s="205">
        <v>10</v>
      </c>
    </row>
    <row r="140" spans="2:16" ht="21" customHeight="1">
      <c r="B140" s="199" t="s">
        <v>99</v>
      </c>
      <c r="C140" s="199"/>
      <c r="D140" s="134"/>
      <c r="E140" s="185"/>
      <c r="F140" s="204"/>
      <c r="G140" s="204"/>
      <c r="H140" s="204"/>
      <c r="I140" s="204"/>
      <c r="J140" s="139"/>
      <c r="K140" s="139"/>
      <c r="L140" s="204"/>
      <c r="M140" s="206"/>
      <c r="N140" s="204"/>
      <c r="O140" s="204"/>
      <c r="P140" s="205"/>
    </row>
    <row r="141" spans="2:16" ht="18.75" customHeight="1">
      <c r="B141" s="199" t="s">
        <v>451</v>
      </c>
      <c r="C141" s="199"/>
      <c r="D141" s="134"/>
      <c r="E141" s="185"/>
      <c r="F141" s="204"/>
      <c r="G141" s="204"/>
      <c r="H141" s="204"/>
      <c r="I141" s="204"/>
      <c r="J141" s="139"/>
      <c r="K141" s="139"/>
      <c r="L141" s="204"/>
      <c r="M141" s="206"/>
      <c r="N141" s="204"/>
      <c r="O141" s="204"/>
      <c r="P141" s="205"/>
    </row>
    <row r="142" spans="2:16" ht="15" customHeight="1">
      <c r="B142" s="108">
        <v>1</v>
      </c>
      <c r="C142" s="178" t="s">
        <v>475</v>
      </c>
      <c r="D142" s="179" t="s">
        <v>820</v>
      </c>
      <c r="E142" s="179" t="s">
        <v>452</v>
      </c>
      <c r="F142" s="204">
        <v>1</v>
      </c>
      <c r="G142" s="204">
        <v>360</v>
      </c>
      <c r="H142" s="205">
        <v>1.15</v>
      </c>
      <c r="I142" s="205">
        <v>0.75</v>
      </c>
      <c r="J142" s="139">
        <v>0.47</v>
      </c>
      <c r="K142" s="139">
        <v>0.425</v>
      </c>
      <c r="L142" s="204">
        <v>244.2528735632184</v>
      </c>
      <c r="M142" s="206">
        <v>0.76</v>
      </c>
      <c r="N142" s="204" t="s">
        <v>482</v>
      </c>
      <c r="O142" s="204" t="s">
        <v>483</v>
      </c>
      <c r="P142" s="205">
        <v>1</v>
      </c>
    </row>
    <row r="143" spans="2:16" ht="15" customHeight="1">
      <c r="B143" s="108">
        <v>2</v>
      </c>
      <c r="C143" s="178" t="s">
        <v>475</v>
      </c>
      <c r="D143" s="179" t="s">
        <v>821</v>
      </c>
      <c r="E143" s="179" t="s">
        <v>453</v>
      </c>
      <c r="F143" s="204">
        <v>1</v>
      </c>
      <c r="G143" s="204">
        <v>165</v>
      </c>
      <c r="H143" s="205">
        <v>1.15</v>
      </c>
      <c r="I143" s="205">
        <v>0.75</v>
      </c>
      <c r="J143" s="139">
        <v>0.231</v>
      </c>
      <c r="K143" s="139">
        <v>0.198</v>
      </c>
      <c r="L143" s="204">
        <v>113.79310344827586</v>
      </c>
      <c r="M143" s="206">
        <v>0.32</v>
      </c>
      <c r="N143" s="204" t="s">
        <v>484</v>
      </c>
      <c r="O143" s="204" t="s">
        <v>485</v>
      </c>
      <c r="P143" s="205">
        <v>1</v>
      </c>
    </row>
    <row r="144" spans="2:16" ht="15" customHeight="1">
      <c r="B144" s="108">
        <v>3</v>
      </c>
      <c r="C144" s="178" t="s">
        <v>475</v>
      </c>
      <c r="D144" s="179" t="s">
        <v>820</v>
      </c>
      <c r="E144" s="179" t="s">
        <v>452</v>
      </c>
      <c r="F144" s="204">
        <v>1</v>
      </c>
      <c r="G144" s="204">
        <v>420</v>
      </c>
      <c r="H144" s="205">
        <v>1.15</v>
      </c>
      <c r="I144" s="205">
        <v>0.75</v>
      </c>
      <c r="J144" s="139">
        <v>0.539</v>
      </c>
      <c r="K144" s="139">
        <v>0.49</v>
      </c>
      <c r="L144" s="204">
        <v>281.60919540229884</v>
      </c>
      <c r="M144" s="206">
        <v>2.07</v>
      </c>
      <c r="N144" s="204" t="s">
        <v>486</v>
      </c>
      <c r="O144" s="204" t="s">
        <v>487</v>
      </c>
      <c r="P144" s="205">
        <v>1</v>
      </c>
    </row>
    <row r="145" spans="2:16" ht="15" customHeight="1">
      <c r="B145" s="108">
        <v>4</v>
      </c>
      <c r="C145" s="178" t="s">
        <v>476</v>
      </c>
      <c r="D145" s="179" t="s">
        <v>820</v>
      </c>
      <c r="E145" s="179" t="s">
        <v>452</v>
      </c>
      <c r="F145" s="204">
        <v>2</v>
      </c>
      <c r="G145" s="204">
        <v>6</v>
      </c>
      <c r="H145" s="204">
        <v>3</v>
      </c>
      <c r="I145" s="204">
        <v>1</v>
      </c>
      <c r="J145" s="139">
        <v>0.039</v>
      </c>
      <c r="K145" s="139">
        <v>0.032</v>
      </c>
      <c r="L145" s="200">
        <v>18.39080459770115</v>
      </c>
      <c r="M145" s="206">
        <v>0.7</v>
      </c>
      <c r="N145" s="206" t="s">
        <v>488</v>
      </c>
      <c r="O145" s="206" t="s">
        <v>489</v>
      </c>
      <c r="P145" s="205">
        <v>1</v>
      </c>
    </row>
    <row r="146" spans="2:16" ht="15" customHeight="1">
      <c r="B146" s="108">
        <v>5</v>
      </c>
      <c r="C146" s="178" t="s">
        <v>475</v>
      </c>
      <c r="D146" s="179" t="s">
        <v>822</v>
      </c>
      <c r="E146" s="179" t="s">
        <v>454</v>
      </c>
      <c r="F146" s="204">
        <v>1</v>
      </c>
      <c r="G146" s="204">
        <v>100</v>
      </c>
      <c r="H146" s="205">
        <v>1.15</v>
      </c>
      <c r="I146" s="205">
        <v>0.75</v>
      </c>
      <c r="J146" s="139">
        <v>0.153</v>
      </c>
      <c r="K146" s="139">
        <v>0.123</v>
      </c>
      <c r="L146" s="200">
        <v>70.6896551724138</v>
      </c>
      <c r="M146" s="206">
        <v>3.07</v>
      </c>
      <c r="N146" s="206" t="s">
        <v>490</v>
      </c>
      <c r="O146" s="206" t="s">
        <v>491</v>
      </c>
      <c r="P146" s="205">
        <v>1</v>
      </c>
    </row>
    <row r="147" spans="2:16" ht="15" customHeight="1">
      <c r="B147" s="108">
        <v>6</v>
      </c>
      <c r="C147" s="178" t="s">
        <v>477</v>
      </c>
      <c r="D147" s="179" t="s">
        <v>822</v>
      </c>
      <c r="E147" s="179" t="s">
        <v>454</v>
      </c>
      <c r="F147" s="204">
        <v>1</v>
      </c>
      <c r="G147" s="204">
        <v>20</v>
      </c>
      <c r="H147" s="204">
        <v>20</v>
      </c>
      <c r="I147" s="204">
        <v>3</v>
      </c>
      <c r="J147" s="139">
        <v>2.14</v>
      </c>
      <c r="K147" s="139">
        <v>1.84</v>
      </c>
      <c r="L147" s="204">
        <v>1057.471264367816</v>
      </c>
      <c r="M147" s="206">
        <v>0.85</v>
      </c>
      <c r="N147" s="204" t="s">
        <v>492</v>
      </c>
      <c r="O147" s="204" t="s">
        <v>493</v>
      </c>
      <c r="P147" s="205">
        <v>2</v>
      </c>
    </row>
    <row r="148" spans="2:16" ht="15" customHeight="1">
      <c r="B148" s="108">
        <v>7</v>
      </c>
      <c r="C148" s="178" t="s">
        <v>475</v>
      </c>
      <c r="D148" s="179" t="s">
        <v>776</v>
      </c>
      <c r="E148" s="179" t="s">
        <v>455</v>
      </c>
      <c r="F148" s="204">
        <v>1</v>
      </c>
      <c r="G148" s="204">
        <v>280</v>
      </c>
      <c r="H148" s="205">
        <v>1.15</v>
      </c>
      <c r="I148" s="205">
        <v>0.75</v>
      </c>
      <c r="J148" s="139">
        <v>0.375</v>
      </c>
      <c r="K148" s="139">
        <v>0.335</v>
      </c>
      <c r="L148" s="204">
        <v>192.5287356321839</v>
      </c>
      <c r="M148" s="206">
        <v>2.84</v>
      </c>
      <c r="N148" s="204" t="s">
        <v>494</v>
      </c>
      <c r="O148" s="204" t="s">
        <v>495</v>
      </c>
      <c r="P148" s="205">
        <v>1</v>
      </c>
    </row>
    <row r="149" spans="2:16" ht="15" customHeight="1">
      <c r="B149" s="108">
        <v>8</v>
      </c>
      <c r="C149" s="178" t="s">
        <v>477</v>
      </c>
      <c r="D149" s="179" t="s">
        <v>776</v>
      </c>
      <c r="E149" s="179" t="s">
        <v>455</v>
      </c>
      <c r="F149" s="204">
        <v>1</v>
      </c>
      <c r="G149" s="204">
        <v>25</v>
      </c>
      <c r="H149" s="204">
        <v>25</v>
      </c>
      <c r="I149" s="204">
        <v>3</v>
      </c>
      <c r="J149" s="139">
        <v>3.46</v>
      </c>
      <c r="K149" s="139">
        <v>3.01</v>
      </c>
      <c r="L149" s="204">
        <v>1729.8850574712644</v>
      </c>
      <c r="M149" s="206">
        <v>1.5</v>
      </c>
      <c r="N149" s="204" t="s">
        <v>496</v>
      </c>
      <c r="O149" s="204" t="s">
        <v>497</v>
      </c>
      <c r="P149" s="205">
        <v>2</v>
      </c>
    </row>
    <row r="150" spans="2:16" ht="15" customHeight="1">
      <c r="B150" s="108">
        <v>9</v>
      </c>
      <c r="C150" s="178" t="s">
        <v>475</v>
      </c>
      <c r="D150" s="179" t="s">
        <v>776</v>
      </c>
      <c r="E150" s="179" t="s">
        <v>455</v>
      </c>
      <c r="F150" s="204">
        <v>1</v>
      </c>
      <c r="G150" s="204">
        <v>120</v>
      </c>
      <c r="H150" s="205">
        <v>1.15</v>
      </c>
      <c r="I150" s="205">
        <v>0.75</v>
      </c>
      <c r="J150" s="139">
        <v>0.178</v>
      </c>
      <c r="K150" s="139">
        <v>0.148</v>
      </c>
      <c r="L150" s="204">
        <v>85.05747126436782</v>
      </c>
      <c r="M150" s="206">
        <v>0.7</v>
      </c>
      <c r="N150" s="204" t="s">
        <v>498</v>
      </c>
      <c r="O150" s="204" t="s">
        <v>499</v>
      </c>
      <c r="P150" s="205">
        <v>1</v>
      </c>
    </row>
    <row r="151" spans="2:16" ht="15" customHeight="1">
      <c r="B151" s="108">
        <v>10</v>
      </c>
      <c r="C151" s="178" t="s">
        <v>475</v>
      </c>
      <c r="D151" s="179" t="s">
        <v>823</v>
      </c>
      <c r="E151" s="179" t="s">
        <v>456</v>
      </c>
      <c r="F151" s="204">
        <v>1</v>
      </c>
      <c r="G151" s="204">
        <v>800</v>
      </c>
      <c r="H151" s="205">
        <v>1.15</v>
      </c>
      <c r="I151" s="205">
        <v>0.75</v>
      </c>
      <c r="J151" s="139">
        <v>1.0090000000000001</v>
      </c>
      <c r="K151" s="139">
        <v>0.936</v>
      </c>
      <c r="L151" s="204">
        <v>537.9310344827586</v>
      </c>
      <c r="M151" s="206">
        <v>4.23</v>
      </c>
      <c r="N151" s="204" t="s">
        <v>500</v>
      </c>
      <c r="O151" s="204" t="s">
        <v>501</v>
      </c>
      <c r="P151" s="205">
        <v>1</v>
      </c>
    </row>
    <row r="152" spans="2:16" ht="15" customHeight="1">
      <c r="B152" s="108">
        <v>11</v>
      </c>
      <c r="C152" s="178" t="s">
        <v>475</v>
      </c>
      <c r="D152" s="179" t="s">
        <v>824</v>
      </c>
      <c r="E152" s="179" t="s">
        <v>457</v>
      </c>
      <c r="F152" s="204">
        <v>1</v>
      </c>
      <c r="G152" s="204">
        <v>200</v>
      </c>
      <c r="H152" s="205">
        <v>1.15</v>
      </c>
      <c r="I152" s="205">
        <v>0.75</v>
      </c>
      <c r="J152" s="139">
        <v>0.27599999999999997</v>
      </c>
      <c r="K152" s="139">
        <v>0.24</v>
      </c>
      <c r="L152" s="204">
        <v>137.93103448275863</v>
      </c>
      <c r="M152" s="206">
        <v>4.05</v>
      </c>
      <c r="N152" s="204" t="s">
        <v>502</v>
      </c>
      <c r="O152" s="204" t="s">
        <v>503</v>
      </c>
      <c r="P152" s="205">
        <v>1</v>
      </c>
    </row>
    <row r="153" spans="2:16" ht="15" customHeight="1">
      <c r="B153" s="108">
        <v>12</v>
      </c>
      <c r="C153" s="178" t="s">
        <v>475</v>
      </c>
      <c r="D153" s="179" t="s">
        <v>825</v>
      </c>
      <c r="E153" s="179" t="s">
        <v>458</v>
      </c>
      <c r="F153" s="204">
        <v>1</v>
      </c>
      <c r="G153" s="204">
        <v>260</v>
      </c>
      <c r="H153" s="205">
        <v>1.15</v>
      </c>
      <c r="I153" s="205">
        <v>0.75</v>
      </c>
      <c r="J153" s="139">
        <v>0.35</v>
      </c>
      <c r="K153" s="139">
        <v>0.31</v>
      </c>
      <c r="L153" s="204">
        <v>178.16091954022988</v>
      </c>
      <c r="M153" s="206">
        <v>0.56</v>
      </c>
      <c r="N153" s="204" t="s">
        <v>504</v>
      </c>
      <c r="O153" s="204" t="s">
        <v>505</v>
      </c>
      <c r="P153" s="205">
        <v>1</v>
      </c>
    </row>
    <row r="154" spans="2:16" ht="15" customHeight="1">
      <c r="B154" s="108">
        <v>13</v>
      </c>
      <c r="C154" s="178" t="s">
        <v>478</v>
      </c>
      <c r="D154" s="179" t="s">
        <v>826</v>
      </c>
      <c r="E154" s="179" t="s">
        <v>459</v>
      </c>
      <c r="F154" s="204">
        <v>1</v>
      </c>
      <c r="G154" s="204"/>
      <c r="H154" s="204"/>
      <c r="I154" s="204"/>
      <c r="J154" s="139">
        <v>1.8</v>
      </c>
      <c r="K154" s="139">
        <v>1.08</v>
      </c>
      <c r="L154" s="204">
        <v>620.6896551724138</v>
      </c>
      <c r="M154" s="206">
        <v>0.32</v>
      </c>
      <c r="N154" s="204" t="s">
        <v>506</v>
      </c>
      <c r="O154" s="204" t="s">
        <v>507</v>
      </c>
      <c r="P154" s="205">
        <v>2</v>
      </c>
    </row>
    <row r="155" spans="2:16" ht="15" customHeight="1">
      <c r="B155" s="108">
        <v>14</v>
      </c>
      <c r="C155" s="178" t="s">
        <v>475</v>
      </c>
      <c r="D155" s="179" t="s">
        <v>595</v>
      </c>
      <c r="E155" s="179" t="s">
        <v>869</v>
      </c>
      <c r="F155" s="204">
        <v>1</v>
      </c>
      <c r="G155" s="204">
        <v>275</v>
      </c>
      <c r="H155" s="205">
        <v>1.15</v>
      </c>
      <c r="I155" s="205">
        <v>0.75</v>
      </c>
      <c r="J155" s="139">
        <v>0.365</v>
      </c>
      <c r="K155" s="139">
        <v>0.325</v>
      </c>
      <c r="L155" s="204">
        <v>186.7816091954023</v>
      </c>
      <c r="M155" s="206">
        <v>1.38</v>
      </c>
      <c r="N155" s="204" t="s">
        <v>508</v>
      </c>
      <c r="O155" s="204" t="s">
        <v>509</v>
      </c>
      <c r="P155" s="205">
        <v>1</v>
      </c>
    </row>
    <row r="156" spans="2:16" ht="15" customHeight="1">
      <c r="B156" s="108">
        <v>15</v>
      </c>
      <c r="C156" s="178" t="s">
        <v>475</v>
      </c>
      <c r="D156" s="179" t="s">
        <v>462</v>
      </c>
      <c r="E156" s="179" t="s">
        <v>460</v>
      </c>
      <c r="F156" s="204">
        <v>1</v>
      </c>
      <c r="G156" s="204">
        <v>90</v>
      </c>
      <c r="H156" s="205">
        <v>1.15</v>
      </c>
      <c r="I156" s="205">
        <v>0.75</v>
      </c>
      <c r="J156" s="139">
        <v>0.14</v>
      </c>
      <c r="K156" s="139">
        <v>0.11</v>
      </c>
      <c r="L156" s="204">
        <v>63.2183908045977</v>
      </c>
      <c r="M156" s="206">
        <v>0.23</v>
      </c>
      <c r="N156" s="204" t="s">
        <v>510</v>
      </c>
      <c r="O156" s="204" t="s">
        <v>511</v>
      </c>
      <c r="P156" s="205">
        <v>1</v>
      </c>
    </row>
    <row r="157" spans="2:16" ht="15" customHeight="1">
      <c r="B157" s="108">
        <v>16</v>
      </c>
      <c r="C157" s="178" t="s">
        <v>475</v>
      </c>
      <c r="D157" s="179" t="s">
        <v>827</v>
      </c>
      <c r="E157" s="179" t="s">
        <v>461</v>
      </c>
      <c r="F157" s="204">
        <v>1</v>
      </c>
      <c r="G157" s="204">
        <v>330</v>
      </c>
      <c r="H157" s="205">
        <v>1.15</v>
      </c>
      <c r="I157" s="205">
        <v>0.75</v>
      </c>
      <c r="J157" s="139">
        <v>0.433</v>
      </c>
      <c r="K157" s="139">
        <v>0.39</v>
      </c>
      <c r="L157" s="204">
        <v>224.13793103448276</v>
      </c>
      <c r="M157" s="206">
        <v>0.72</v>
      </c>
      <c r="N157" s="204" t="s">
        <v>512</v>
      </c>
      <c r="O157" s="204" t="s">
        <v>513</v>
      </c>
      <c r="P157" s="205">
        <v>1</v>
      </c>
    </row>
    <row r="158" spans="2:16" ht="15" customHeight="1">
      <c r="B158" s="108">
        <v>17</v>
      </c>
      <c r="C158" s="178" t="s">
        <v>475</v>
      </c>
      <c r="D158" s="179" t="s">
        <v>462</v>
      </c>
      <c r="E158" s="179" t="s">
        <v>460</v>
      </c>
      <c r="F158" s="204">
        <v>1</v>
      </c>
      <c r="G158" s="204">
        <v>240</v>
      </c>
      <c r="H158" s="205">
        <v>1.15</v>
      </c>
      <c r="I158" s="205">
        <v>0.75</v>
      </c>
      <c r="J158" s="139">
        <v>0.32799999999999996</v>
      </c>
      <c r="K158" s="139">
        <v>0.29</v>
      </c>
      <c r="L158" s="204">
        <v>166.66666666666666</v>
      </c>
      <c r="M158" s="206">
        <v>0.62</v>
      </c>
      <c r="N158" s="204" t="s">
        <v>506</v>
      </c>
      <c r="O158" s="204" t="s">
        <v>514</v>
      </c>
      <c r="P158" s="205">
        <v>1</v>
      </c>
    </row>
    <row r="159" spans="2:16" ht="15" customHeight="1">
      <c r="B159" s="108">
        <v>18</v>
      </c>
      <c r="C159" s="178" t="s">
        <v>475</v>
      </c>
      <c r="D159" s="179" t="s">
        <v>828</v>
      </c>
      <c r="E159" s="179" t="s">
        <v>462</v>
      </c>
      <c r="F159" s="204">
        <v>1</v>
      </c>
      <c r="G159" s="204">
        <v>160</v>
      </c>
      <c r="H159" s="205">
        <v>1.15</v>
      </c>
      <c r="I159" s="205">
        <v>0.75</v>
      </c>
      <c r="J159" s="139">
        <v>0.229</v>
      </c>
      <c r="K159" s="139">
        <v>0.196</v>
      </c>
      <c r="L159" s="204">
        <v>112.64367816091954</v>
      </c>
      <c r="M159" s="206">
        <v>0.88</v>
      </c>
      <c r="N159" s="204" t="s">
        <v>515</v>
      </c>
      <c r="O159" s="204" t="s">
        <v>516</v>
      </c>
      <c r="P159" s="205">
        <v>1</v>
      </c>
    </row>
    <row r="160" spans="2:16" ht="15" customHeight="1">
      <c r="B160" s="108">
        <v>19</v>
      </c>
      <c r="C160" s="178" t="s">
        <v>475</v>
      </c>
      <c r="D160" s="179" t="s">
        <v>457</v>
      </c>
      <c r="E160" s="179" t="s">
        <v>463</v>
      </c>
      <c r="F160" s="204">
        <v>1</v>
      </c>
      <c r="G160" s="204">
        <v>260</v>
      </c>
      <c r="H160" s="205">
        <v>1.15</v>
      </c>
      <c r="I160" s="205">
        <v>0.75</v>
      </c>
      <c r="J160" s="139">
        <v>0.35</v>
      </c>
      <c r="K160" s="139">
        <v>0.31</v>
      </c>
      <c r="L160" s="204">
        <v>178.16091954022988</v>
      </c>
      <c r="M160" s="206">
        <v>2.81</v>
      </c>
      <c r="N160" s="204" t="s">
        <v>517</v>
      </c>
      <c r="O160" s="204" t="s">
        <v>518</v>
      </c>
      <c r="P160" s="205">
        <v>1</v>
      </c>
    </row>
    <row r="161" spans="2:16" ht="15" customHeight="1">
      <c r="B161" s="108">
        <v>20</v>
      </c>
      <c r="C161" s="178" t="s">
        <v>475</v>
      </c>
      <c r="D161" s="179" t="s">
        <v>829</v>
      </c>
      <c r="E161" s="179" t="s">
        <v>464</v>
      </c>
      <c r="F161" s="204">
        <v>1</v>
      </c>
      <c r="G161" s="204">
        <v>260</v>
      </c>
      <c r="H161" s="205">
        <v>1.15</v>
      </c>
      <c r="I161" s="205">
        <v>0.75</v>
      </c>
      <c r="J161" s="139">
        <v>0.35</v>
      </c>
      <c r="K161" s="139">
        <v>0.31</v>
      </c>
      <c r="L161" s="204">
        <v>178.16091954022988</v>
      </c>
      <c r="M161" s="206">
        <v>0.89</v>
      </c>
      <c r="N161" s="204" t="s">
        <v>519</v>
      </c>
      <c r="O161" s="204" t="s">
        <v>520</v>
      </c>
      <c r="P161" s="205">
        <v>1</v>
      </c>
    </row>
    <row r="162" spans="2:16" ht="15" customHeight="1">
      <c r="B162" s="108">
        <v>21</v>
      </c>
      <c r="C162" s="178" t="s">
        <v>475</v>
      </c>
      <c r="D162" s="179" t="s">
        <v>827</v>
      </c>
      <c r="E162" s="179" t="s">
        <v>461</v>
      </c>
      <c r="F162" s="204">
        <v>1</v>
      </c>
      <c r="G162" s="204">
        <v>120</v>
      </c>
      <c r="H162" s="205">
        <v>1.15</v>
      </c>
      <c r="I162" s="205">
        <v>0.75</v>
      </c>
      <c r="J162" s="139">
        <v>0.17</v>
      </c>
      <c r="K162" s="139">
        <v>0.14</v>
      </c>
      <c r="L162" s="204">
        <v>80.45977011494254</v>
      </c>
      <c r="M162" s="206">
        <v>0.24</v>
      </c>
      <c r="N162" s="204" t="s">
        <v>521</v>
      </c>
      <c r="O162" s="204" t="s">
        <v>522</v>
      </c>
      <c r="P162" s="205">
        <v>1</v>
      </c>
    </row>
    <row r="163" spans="2:16" ht="15" customHeight="1">
      <c r="B163" s="108">
        <v>22</v>
      </c>
      <c r="C163" s="178" t="s">
        <v>475</v>
      </c>
      <c r="D163" s="179" t="s">
        <v>462</v>
      </c>
      <c r="E163" s="179" t="s">
        <v>460</v>
      </c>
      <c r="F163" s="204">
        <v>1</v>
      </c>
      <c r="G163" s="204">
        <v>188</v>
      </c>
      <c r="H163" s="205">
        <v>1.15</v>
      </c>
      <c r="I163" s="205">
        <v>0.75</v>
      </c>
      <c r="J163" s="139">
        <v>0.255</v>
      </c>
      <c r="K163" s="139">
        <v>0.22</v>
      </c>
      <c r="L163" s="204">
        <v>126.4367816091954</v>
      </c>
      <c r="M163" s="206">
        <v>0.56</v>
      </c>
      <c r="N163" s="204" t="s">
        <v>523</v>
      </c>
      <c r="O163" s="204" t="s">
        <v>524</v>
      </c>
      <c r="P163" s="205">
        <v>1</v>
      </c>
    </row>
    <row r="164" spans="2:16" ht="15" customHeight="1">
      <c r="B164" s="108">
        <v>23</v>
      </c>
      <c r="C164" s="178" t="s">
        <v>475</v>
      </c>
      <c r="D164" s="179" t="s">
        <v>826</v>
      </c>
      <c r="E164" s="179" t="s">
        <v>459</v>
      </c>
      <c r="F164" s="204">
        <v>1</v>
      </c>
      <c r="G164" s="204">
        <v>200</v>
      </c>
      <c r="H164" s="205">
        <v>1.15</v>
      </c>
      <c r="I164" s="205">
        <v>0.75</v>
      </c>
      <c r="J164" s="139">
        <v>0.275</v>
      </c>
      <c r="K164" s="139">
        <v>0.24</v>
      </c>
      <c r="L164" s="204">
        <v>137.93103448275863</v>
      </c>
      <c r="M164" s="206">
        <v>0.28</v>
      </c>
      <c r="N164" s="204" t="s">
        <v>525</v>
      </c>
      <c r="O164" s="204" t="s">
        <v>526</v>
      </c>
      <c r="P164" s="205">
        <v>1</v>
      </c>
    </row>
    <row r="165" spans="2:16" ht="15" customHeight="1">
      <c r="B165" s="108">
        <v>24</v>
      </c>
      <c r="C165" s="178" t="s">
        <v>475</v>
      </c>
      <c r="D165" s="179" t="s">
        <v>830</v>
      </c>
      <c r="E165" s="179" t="s">
        <v>465</v>
      </c>
      <c r="F165" s="204">
        <v>1</v>
      </c>
      <c r="G165" s="204">
        <v>90</v>
      </c>
      <c r="H165" s="205">
        <v>1.15</v>
      </c>
      <c r="I165" s="205">
        <v>0.75</v>
      </c>
      <c r="J165" s="139">
        <v>0.149</v>
      </c>
      <c r="K165" s="139">
        <v>0.12</v>
      </c>
      <c r="L165" s="204">
        <v>68.96551724137932</v>
      </c>
      <c r="M165" s="206">
        <v>0.98</v>
      </c>
      <c r="N165" s="204" t="s">
        <v>527</v>
      </c>
      <c r="O165" s="204" t="s">
        <v>528</v>
      </c>
      <c r="P165" s="205">
        <v>1</v>
      </c>
    </row>
    <row r="166" spans="2:16" ht="15" customHeight="1">
      <c r="B166" s="108">
        <v>25</v>
      </c>
      <c r="C166" s="178" t="s">
        <v>475</v>
      </c>
      <c r="D166" s="179" t="s">
        <v>831</v>
      </c>
      <c r="E166" s="179" t="s">
        <v>466</v>
      </c>
      <c r="F166" s="204">
        <v>1</v>
      </c>
      <c r="G166" s="204">
        <v>80</v>
      </c>
      <c r="H166" s="205">
        <v>1.15</v>
      </c>
      <c r="I166" s="205">
        <v>0.75</v>
      </c>
      <c r="J166" s="139">
        <v>0.133</v>
      </c>
      <c r="K166" s="139">
        <v>0.105</v>
      </c>
      <c r="L166" s="204">
        <v>60.3448275862069</v>
      </c>
      <c r="M166" s="206">
        <v>0.36</v>
      </c>
      <c r="N166" s="204" t="s">
        <v>529</v>
      </c>
      <c r="O166" s="204" t="s">
        <v>530</v>
      </c>
      <c r="P166" s="205">
        <v>1</v>
      </c>
    </row>
    <row r="167" spans="2:16" ht="15" customHeight="1">
      <c r="B167" s="108">
        <v>26</v>
      </c>
      <c r="C167" s="178" t="s">
        <v>479</v>
      </c>
      <c r="D167" s="179" t="s">
        <v>831</v>
      </c>
      <c r="E167" s="179" t="s">
        <v>466</v>
      </c>
      <c r="F167" s="204">
        <v>2</v>
      </c>
      <c r="G167" s="204">
        <v>10</v>
      </c>
      <c r="H167" s="204">
        <v>2.5</v>
      </c>
      <c r="I167" s="204">
        <v>1</v>
      </c>
      <c r="J167" s="139">
        <v>0.22</v>
      </c>
      <c r="K167" s="139">
        <v>0.2</v>
      </c>
      <c r="L167" s="204">
        <v>114.94252873563218</v>
      </c>
      <c r="M167" s="206"/>
      <c r="N167" s="204" t="s">
        <v>529</v>
      </c>
      <c r="O167" s="204" t="s">
        <v>530</v>
      </c>
      <c r="P167" s="205">
        <v>2</v>
      </c>
    </row>
    <row r="168" spans="2:16" ht="15" customHeight="1">
      <c r="B168" s="108">
        <v>27</v>
      </c>
      <c r="C168" s="178" t="s">
        <v>479</v>
      </c>
      <c r="D168" s="179" t="s">
        <v>832</v>
      </c>
      <c r="E168" s="179" t="s">
        <v>467</v>
      </c>
      <c r="F168" s="204">
        <v>4</v>
      </c>
      <c r="G168" s="204">
        <v>10</v>
      </c>
      <c r="H168" s="204">
        <v>2.5</v>
      </c>
      <c r="I168" s="204">
        <v>1</v>
      </c>
      <c r="J168" s="139">
        <v>0.43000000000000005</v>
      </c>
      <c r="K168" s="139">
        <v>0.4</v>
      </c>
      <c r="L168" s="204">
        <v>229.88505747126436</v>
      </c>
      <c r="M168" s="206">
        <v>1.39</v>
      </c>
      <c r="N168" s="204" t="s">
        <v>531</v>
      </c>
      <c r="O168" s="204" t="s">
        <v>532</v>
      </c>
      <c r="P168" s="205">
        <v>3</v>
      </c>
    </row>
    <row r="169" spans="2:16" ht="15" customHeight="1">
      <c r="B169" s="108">
        <v>28</v>
      </c>
      <c r="C169" s="178" t="s">
        <v>475</v>
      </c>
      <c r="D169" s="179" t="s">
        <v>870</v>
      </c>
      <c r="E169" s="179" t="s">
        <v>472</v>
      </c>
      <c r="F169" s="204">
        <v>1</v>
      </c>
      <c r="G169" s="204">
        <v>400</v>
      </c>
      <c r="H169" s="205">
        <v>1.15</v>
      </c>
      <c r="I169" s="205">
        <v>0.75</v>
      </c>
      <c r="J169" s="139">
        <v>0.518</v>
      </c>
      <c r="K169" s="139">
        <v>0.47</v>
      </c>
      <c r="L169" s="204">
        <v>270.11494252873564</v>
      </c>
      <c r="M169" s="206">
        <v>1.75</v>
      </c>
      <c r="N169" s="204" t="s">
        <v>533</v>
      </c>
      <c r="O169" s="204" t="s">
        <v>534</v>
      </c>
      <c r="P169" s="205">
        <v>1</v>
      </c>
    </row>
    <row r="170" spans="2:16" ht="15" customHeight="1">
      <c r="B170" s="108">
        <v>29</v>
      </c>
      <c r="C170" s="178" t="s">
        <v>479</v>
      </c>
      <c r="D170" s="179" t="s">
        <v>870</v>
      </c>
      <c r="E170" s="179" t="s">
        <v>472</v>
      </c>
      <c r="F170" s="204">
        <v>2</v>
      </c>
      <c r="G170" s="204">
        <v>10</v>
      </c>
      <c r="H170" s="204">
        <v>2.5</v>
      </c>
      <c r="I170" s="204">
        <v>1</v>
      </c>
      <c r="J170" s="139">
        <v>0.22</v>
      </c>
      <c r="K170" s="139">
        <v>0.2</v>
      </c>
      <c r="L170" s="204">
        <v>114.94252873563218</v>
      </c>
      <c r="M170" s="206">
        <v>1.99</v>
      </c>
      <c r="N170" s="204" t="s">
        <v>535</v>
      </c>
      <c r="O170" s="204" t="s">
        <v>536</v>
      </c>
      <c r="P170" s="205">
        <v>2</v>
      </c>
    </row>
    <row r="171" spans="2:16" ht="15" customHeight="1">
      <c r="B171" s="108">
        <v>30</v>
      </c>
      <c r="C171" s="178" t="s">
        <v>475</v>
      </c>
      <c r="D171" s="179" t="s">
        <v>593</v>
      </c>
      <c r="E171" s="179" t="s">
        <v>468</v>
      </c>
      <c r="F171" s="204">
        <v>1</v>
      </c>
      <c r="G171" s="204">
        <v>120</v>
      </c>
      <c r="H171" s="205">
        <v>1.15</v>
      </c>
      <c r="I171" s="205">
        <v>0.75</v>
      </c>
      <c r="J171" s="139">
        <v>0.18</v>
      </c>
      <c r="K171" s="139">
        <v>0.15</v>
      </c>
      <c r="L171" s="204">
        <v>86.20689655172414</v>
      </c>
      <c r="M171" s="206">
        <v>0.98</v>
      </c>
      <c r="N171" s="204" t="s">
        <v>537</v>
      </c>
      <c r="O171" s="204" t="s">
        <v>538</v>
      </c>
      <c r="P171" s="205">
        <v>1</v>
      </c>
    </row>
    <row r="172" spans="2:16" ht="15" customHeight="1">
      <c r="B172" s="108">
        <v>31</v>
      </c>
      <c r="C172" s="178" t="s">
        <v>477</v>
      </c>
      <c r="D172" s="179" t="s">
        <v>833</v>
      </c>
      <c r="E172" s="179" t="s">
        <v>469</v>
      </c>
      <c r="F172" s="204">
        <v>1</v>
      </c>
      <c r="G172" s="204">
        <v>20</v>
      </c>
      <c r="H172" s="204">
        <v>20</v>
      </c>
      <c r="I172" s="204">
        <v>3</v>
      </c>
      <c r="J172" s="139">
        <v>2.14</v>
      </c>
      <c r="K172" s="139">
        <v>1.84</v>
      </c>
      <c r="L172" s="204">
        <v>1057.471264367816</v>
      </c>
      <c r="M172" s="206">
        <v>1.2</v>
      </c>
      <c r="N172" s="204" t="s">
        <v>539</v>
      </c>
      <c r="O172" s="204" t="s">
        <v>540</v>
      </c>
      <c r="P172" s="205">
        <v>2</v>
      </c>
    </row>
    <row r="173" spans="2:16" ht="15" customHeight="1">
      <c r="B173" s="108">
        <v>32</v>
      </c>
      <c r="C173" s="178" t="s">
        <v>475</v>
      </c>
      <c r="D173" s="179" t="s">
        <v>833</v>
      </c>
      <c r="E173" s="179" t="s">
        <v>469</v>
      </c>
      <c r="F173" s="204">
        <v>1</v>
      </c>
      <c r="G173" s="204">
        <v>165</v>
      </c>
      <c r="H173" s="205">
        <v>1.15</v>
      </c>
      <c r="I173" s="205">
        <v>0.75</v>
      </c>
      <c r="J173" s="139">
        <v>0.233</v>
      </c>
      <c r="K173" s="139">
        <v>0.2</v>
      </c>
      <c r="L173" s="204">
        <v>114.94252873563218</v>
      </c>
      <c r="M173" s="206">
        <v>1.4</v>
      </c>
      <c r="N173" s="204" t="s">
        <v>539</v>
      </c>
      <c r="O173" s="204" t="s">
        <v>540</v>
      </c>
      <c r="P173" s="205">
        <v>1</v>
      </c>
    </row>
    <row r="174" spans="2:16" ht="15" customHeight="1">
      <c r="B174" s="108">
        <v>33</v>
      </c>
      <c r="C174" s="178" t="s">
        <v>475</v>
      </c>
      <c r="D174" s="179" t="s">
        <v>834</v>
      </c>
      <c r="E174" s="179" t="s">
        <v>470</v>
      </c>
      <c r="F174" s="204">
        <v>1</v>
      </c>
      <c r="G174" s="204">
        <v>80</v>
      </c>
      <c r="H174" s="205">
        <v>1.15</v>
      </c>
      <c r="I174" s="205">
        <v>0.75</v>
      </c>
      <c r="J174" s="139">
        <v>0.138</v>
      </c>
      <c r="K174" s="139">
        <v>0.11</v>
      </c>
      <c r="L174" s="204">
        <v>63.2183908045977</v>
      </c>
      <c r="M174" s="206">
        <v>0.9</v>
      </c>
      <c r="N174" s="204" t="s">
        <v>508</v>
      </c>
      <c r="O174" s="204" t="s">
        <v>541</v>
      </c>
      <c r="P174" s="205">
        <v>1</v>
      </c>
    </row>
    <row r="175" spans="2:16" ht="15" customHeight="1">
      <c r="B175" s="108">
        <v>34</v>
      </c>
      <c r="C175" s="178" t="s">
        <v>475</v>
      </c>
      <c r="D175" s="179" t="s">
        <v>831</v>
      </c>
      <c r="E175" s="179" t="s">
        <v>466</v>
      </c>
      <c r="F175" s="204">
        <v>1</v>
      </c>
      <c r="G175" s="204">
        <v>165</v>
      </c>
      <c r="H175" s="205">
        <v>1.15</v>
      </c>
      <c r="I175" s="205">
        <v>0.75</v>
      </c>
      <c r="J175" s="139">
        <v>0.233</v>
      </c>
      <c r="K175" s="139">
        <v>0.2</v>
      </c>
      <c r="L175" s="204">
        <v>114.94252873563218</v>
      </c>
      <c r="M175" s="206">
        <v>0.6</v>
      </c>
      <c r="N175" s="204" t="s">
        <v>542</v>
      </c>
      <c r="O175" s="204" t="s">
        <v>543</v>
      </c>
      <c r="P175" s="205">
        <v>1</v>
      </c>
    </row>
    <row r="176" spans="2:16" ht="15" customHeight="1">
      <c r="B176" s="108">
        <v>35</v>
      </c>
      <c r="C176" s="178" t="s">
        <v>475</v>
      </c>
      <c r="D176" s="179" t="s">
        <v>595</v>
      </c>
      <c r="E176" s="179" t="s">
        <v>869</v>
      </c>
      <c r="F176" s="204">
        <v>1</v>
      </c>
      <c r="G176" s="204">
        <v>100</v>
      </c>
      <c r="H176" s="205">
        <v>1.15</v>
      </c>
      <c r="I176" s="205">
        <v>0.75</v>
      </c>
      <c r="J176" s="139">
        <v>0.153</v>
      </c>
      <c r="K176" s="139">
        <v>0.123</v>
      </c>
      <c r="L176" s="204">
        <v>70.6896551724138</v>
      </c>
      <c r="M176" s="206">
        <v>0.53</v>
      </c>
      <c r="N176" s="204" t="s">
        <v>544</v>
      </c>
      <c r="O176" s="204" t="s">
        <v>545</v>
      </c>
      <c r="P176" s="205">
        <v>1</v>
      </c>
    </row>
    <row r="177" spans="2:16" ht="15" customHeight="1">
      <c r="B177" s="108">
        <v>36</v>
      </c>
      <c r="C177" s="178" t="s">
        <v>475</v>
      </c>
      <c r="D177" s="179" t="s">
        <v>835</v>
      </c>
      <c r="E177" s="179" t="s">
        <v>467</v>
      </c>
      <c r="F177" s="204">
        <v>1</v>
      </c>
      <c r="G177" s="204">
        <v>90</v>
      </c>
      <c r="H177" s="205">
        <v>1.15</v>
      </c>
      <c r="I177" s="205">
        <v>0.75</v>
      </c>
      <c r="J177" s="139">
        <v>0.15</v>
      </c>
      <c r="K177" s="139">
        <v>0.12</v>
      </c>
      <c r="L177" s="204">
        <v>68.96551724137932</v>
      </c>
      <c r="M177" s="206">
        <v>0.52</v>
      </c>
      <c r="N177" s="204" t="s">
        <v>546</v>
      </c>
      <c r="O177" s="204" t="s">
        <v>547</v>
      </c>
      <c r="P177" s="205">
        <v>1</v>
      </c>
    </row>
    <row r="178" spans="2:16" ht="15" customHeight="1">
      <c r="B178" s="108">
        <v>37</v>
      </c>
      <c r="C178" s="178" t="s">
        <v>475</v>
      </c>
      <c r="D178" s="179" t="s">
        <v>833</v>
      </c>
      <c r="E178" s="179" t="s">
        <v>469</v>
      </c>
      <c r="F178" s="204">
        <v>1</v>
      </c>
      <c r="G178" s="204">
        <v>100</v>
      </c>
      <c r="H178" s="205">
        <v>1.15</v>
      </c>
      <c r="I178" s="205">
        <v>0.75</v>
      </c>
      <c r="J178" s="139">
        <v>0.15</v>
      </c>
      <c r="K178" s="139">
        <v>0.12</v>
      </c>
      <c r="L178" s="204">
        <v>68.96551724137932</v>
      </c>
      <c r="M178" s="206">
        <v>0.22</v>
      </c>
      <c r="N178" s="204" t="s">
        <v>548</v>
      </c>
      <c r="O178" s="204" t="s">
        <v>549</v>
      </c>
      <c r="P178" s="205">
        <v>1</v>
      </c>
    </row>
    <row r="179" spans="2:16" ht="15" customHeight="1">
      <c r="B179" s="108">
        <v>38</v>
      </c>
      <c r="C179" s="178" t="s">
        <v>475</v>
      </c>
      <c r="D179" s="179" t="s">
        <v>836</v>
      </c>
      <c r="E179" s="179" t="s">
        <v>471</v>
      </c>
      <c r="F179" s="204">
        <v>1</v>
      </c>
      <c r="G179" s="204">
        <v>420</v>
      </c>
      <c r="H179" s="205">
        <v>1.15</v>
      </c>
      <c r="I179" s="205">
        <v>0.75</v>
      </c>
      <c r="J179" s="139">
        <v>0.8440000000000001</v>
      </c>
      <c r="K179" s="139">
        <v>0.78</v>
      </c>
      <c r="L179" s="204">
        <v>448.2758620689655</v>
      </c>
      <c r="M179" s="206">
        <v>1.88</v>
      </c>
      <c r="N179" s="204" t="s">
        <v>550</v>
      </c>
      <c r="O179" s="204" t="s">
        <v>551</v>
      </c>
      <c r="P179" s="205">
        <v>1</v>
      </c>
    </row>
    <row r="180" spans="2:16" ht="15" customHeight="1">
      <c r="B180" s="108">
        <v>39</v>
      </c>
      <c r="C180" s="178" t="s">
        <v>475</v>
      </c>
      <c r="D180" s="179" t="s">
        <v>822</v>
      </c>
      <c r="E180" s="179" t="s">
        <v>454</v>
      </c>
      <c r="F180" s="204">
        <v>1</v>
      </c>
      <c r="G180" s="204">
        <v>70</v>
      </c>
      <c r="H180" s="205">
        <v>1.15</v>
      </c>
      <c r="I180" s="205">
        <v>0.75</v>
      </c>
      <c r="J180" s="139">
        <v>0.17</v>
      </c>
      <c r="K180" s="139">
        <v>0.14</v>
      </c>
      <c r="L180" s="204">
        <v>80.45977011494254</v>
      </c>
      <c r="M180" s="206">
        <v>1.25</v>
      </c>
      <c r="N180" s="204" t="s">
        <v>552</v>
      </c>
      <c r="O180" s="204" t="s">
        <v>553</v>
      </c>
      <c r="P180" s="205">
        <v>1</v>
      </c>
    </row>
    <row r="181" spans="2:16" ht="15" customHeight="1">
      <c r="B181" s="108">
        <v>40</v>
      </c>
      <c r="C181" s="178" t="s">
        <v>475</v>
      </c>
      <c r="D181" s="179" t="s">
        <v>837</v>
      </c>
      <c r="E181" s="179" t="s">
        <v>472</v>
      </c>
      <c r="F181" s="204">
        <v>1</v>
      </c>
      <c r="G181" s="204">
        <v>210</v>
      </c>
      <c r="H181" s="205">
        <v>1.15</v>
      </c>
      <c r="I181" s="205">
        <v>0.75</v>
      </c>
      <c r="J181" s="139">
        <v>0.44</v>
      </c>
      <c r="K181" s="139">
        <v>0.4</v>
      </c>
      <c r="L181" s="204">
        <v>229.88505747126436</v>
      </c>
      <c r="M181" s="206">
        <v>2.63</v>
      </c>
      <c r="N181" s="204" t="s">
        <v>554</v>
      </c>
      <c r="O181" s="204" t="s">
        <v>555</v>
      </c>
      <c r="P181" s="205">
        <v>1</v>
      </c>
    </row>
    <row r="182" spans="2:16" ht="15" customHeight="1">
      <c r="B182" s="108">
        <v>41</v>
      </c>
      <c r="C182" s="178" t="s">
        <v>475</v>
      </c>
      <c r="D182" s="179" t="s">
        <v>871</v>
      </c>
      <c r="E182" s="179" t="s">
        <v>775</v>
      </c>
      <c r="F182" s="204">
        <v>1</v>
      </c>
      <c r="G182" s="204">
        <v>90</v>
      </c>
      <c r="H182" s="205">
        <v>1.15</v>
      </c>
      <c r="I182" s="205">
        <v>0.75</v>
      </c>
      <c r="J182" s="139">
        <v>0.212</v>
      </c>
      <c r="K182" s="139">
        <v>0.18</v>
      </c>
      <c r="L182" s="204">
        <v>103.44827586206897</v>
      </c>
      <c r="M182" s="206">
        <v>1.48</v>
      </c>
      <c r="N182" s="204" t="s">
        <v>556</v>
      </c>
      <c r="O182" s="204" t="s">
        <v>557</v>
      </c>
      <c r="P182" s="205">
        <v>1</v>
      </c>
    </row>
    <row r="183" spans="2:16" ht="15" customHeight="1">
      <c r="B183" s="108">
        <v>42</v>
      </c>
      <c r="C183" s="178" t="s">
        <v>475</v>
      </c>
      <c r="D183" s="179" t="s">
        <v>838</v>
      </c>
      <c r="E183" s="179" t="s">
        <v>473</v>
      </c>
      <c r="F183" s="204">
        <v>1</v>
      </c>
      <c r="G183" s="204">
        <v>150</v>
      </c>
      <c r="H183" s="205">
        <v>1.15</v>
      </c>
      <c r="I183" s="205">
        <v>0.75</v>
      </c>
      <c r="J183" s="139">
        <v>0.318</v>
      </c>
      <c r="K183" s="139">
        <v>0.28</v>
      </c>
      <c r="L183" s="204">
        <v>160.9195402298851</v>
      </c>
      <c r="M183" s="206">
        <v>0.51</v>
      </c>
      <c r="N183" s="204" t="s">
        <v>558</v>
      </c>
      <c r="O183" s="204" t="s">
        <v>559</v>
      </c>
      <c r="P183" s="205">
        <v>1</v>
      </c>
    </row>
    <row r="184" spans="2:16" ht="15" customHeight="1">
      <c r="B184" s="108">
        <v>43</v>
      </c>
      <c r="C184" s="178" t="s">
        <v>475</v>
      </c>
      <c r="D184" s="179" t="s">
        <v>839</v>
      </c>
      <c r="E184" s="179" t="s">
        <v>473</v>
      </c>
      <c r="F184" s="204">
        <v>1</v>
      </c>
      <c r="G184" s="204">
        <v>60</v>
      </c>
      <c r="H184" s="205">
        <v>1.15</v>
      </c>
      <c r="I184" s="205">
        <v>0.75</v>
      </c>
      <c r="J184" s="139">
        <v>0.105</v>
      </c>
      <c r="K184" s="139">
        <v>0.078</v>
      </c>
      <c r="L184" s="204">
        <v>44.827586206896555</v>
      </c>
      <c r="M184" s="206">
        <v>0.51</v>
      </c>
      <c r="N184" s="204" t="s">
        <v>560</v>
      </c>
      <c r="O184" s="204" t="s">
        <v>561</v>
      </c>
      <c r="P184" s="205">
        <v>1</v>
      </c>
    </row>
    <row r="185" spans="2:16" ht="15" customHeight="1">
      <c r="B185" s="108">
        <v>44</v>
      </c>
      <c r="C185" s="178" t="s">
        <v>475</v>
      </c>
      <c r="D185" s="179" t="s">
        <v>840</v>
      </c>
      <c r="E185" s="179" t="s">
        <v>473</v>
      </c>
      <c r="F185" s="204">
        <v>1</v>
      </c>
      <c r="G185" s="204">
        <v>70</v>
      </c>
      <c r="H185" s="205">
        <v>1.15</v>
      </c>
      <c r="I185" s="205">
        <v>0.75</v>
      </c>
      <c r="J185" s="139">
        <v>0.119</v>
      </c>
      <c r="K185" s="139">
        <v>0.091</v>
      </c>
      <c r="L185" s="204">
        <v>52.298850574712645</v>
      </c>
      <c r="M185" s="206">
        <v>0.5</v>
      </c>
      <c r="N185" s="204" t="s">
        <v>548</v>
      </c>
      <c r="O185" s="204" t="s">
        <v>562</v>
      </c>
      <c r="P185" s="205">
        <v>1</v>
      </c>
    </row>
    <row r="186" spans="2:16" ht="15" customHeight="1">
      <c r="B186" s="108">
        <v>45</v>
      </c>
      <c r="C186" s="178" t="s">
        <v>477</v>
      </c>
      <c r="D186" s="179" t="s">
        <v>871</v>
      </c>
      <c r="E186" s="179" t="s">
        <v>775</v>
      </c>
      <c r="F186" s="204">
        <v>1</v>
      </c>
      <c r="G186" s="204">
        <v>30</v>
      </c>
      <c r="H186" s="204">
        <v>30</v>
      </c>
      <c r="I186" s="204">
        <v>3</v>
      </c>
      <c r="J186" s="139">
        <v>5.159999999999999</v>
      </c>
      <c r="K186" s="139">
        <v>4.52</v>
      </c>
      <c r="L186" s="204">
        <v>2597.701149425287</v>
      </c>
      <c r="M186" s="206">
        <v>0.9</v>
      </c>
      <c r="N186" s="204" t="s">
        <v>563</v>
      </c>
      <c r="O186" s="204" t="s">
        <v>564</v>
      </c>
      <c r="P186" s="205">
        <v>2</v>
      </c>
    </row>
    <row r="187" spans="2:16" ht="15" customHeight="1">
      <c r="B187" s="108">
        <v>46</v>
      </c>
      <c r="C187" s="178" t="s">
        <v>475</v>
      </c>
      <c r="D187" s="179" t="s">
        <v>871</v>
      </c>
      <c r="E187" s="179" t="s">
        <v>775</v>
      </c>
      <c r="F187" s="204">
        <v>1</v>
      </c>
      <c r="G187" s="204">
        <v>80</v>
      </c>
      <c r="H187" s="205">
        <v>1.15</v>
      </c>
      <c r="I187" s="205">
        <v>0.75</v>
      </c>
      <c r="J187" s="139">
        <v>0.12</v>
      </c>
      <c r="K187" s="139">
        <v>0.092</v>
      </c>
      <c r="L187" s="204">
        <v>52.87356321839081</v>
      </c>
      <c r="M187" s="206"/>
      <c r="N187" s="204" t="s">
        <v>565</v>
      </c>
      <c r="O187" s="204" t="s">
        <v>566</v>
      </c>
      <c r="P187" s="205">
        <v>1</v>
      </c>
    </row>
    <row r="188" spans="2:16" ht="15" customHeight="1">
      <c r="B188" s="108">
        <v>47</v>
      </c>
      <c r="C188" s="178" t="s">
        <v>475</v>
      </c>
      <c r="D188" s="179" t="s">
        <v>841</v>
      </c>
      <c r="E188" s="179" t="s">
        <v>474</v>
      </c>
      <c r="F188" s="204">
        <v>1</v>
      </c>
      <c r="G188" s="204">
        <v>90</v>
      </c>
      <c r="H188" s="205">
        <v>1.15</v>
      </c>
      <c r="I188" s="205">
        <v>0.75</v>
      </c>
      <c r="J188" s="139">
        <v>0.15</v>
      </c>
      <c r="K188" s="139">
        <v>0.12</v>
      </c>
      <c r="L188" s="204">
        <v>68.96551724137932</v>
      </c>
      <c r="M188" s="206">
        <v>1.88</v>
      </c>
      <c r="N188" s="204" t="s">
        <v>567</v>
      </c>
      <c r="O188" s="204" t="s">
        <v>568</v>
      </c>
      <c r="P188" s="205">
        <v>1</v>
      </c>
    </row>
    <row r="189" spans="2:16" s="135" customFormat="1" ht="23.25" customHeight="1">
      <c r="B189" s="108">
        <v>48</v>
      </c>
      <c r="C189" s="189" t="s">
        <v>480</v>
      </c>
      <c r="D189" s="190" t="s">
        <v>776</v>
      </c>
      <c r="E189" s="191" t="s">
        <v>455</v>
      </c>
      <c r="F189" s="204">
        <v>1</v>
      </c>
      <c r="G189" s="204">
        <v>25</v>
      </c>
      <c r="H189" s="204">
        <v>20</v>
      </c>
      <c r="I189" s="204">
        <v>3</v>
      </c>
      <c r="J189" s="139">
        <v>2.0359499999999997</v>
      </c>
      <c r="K189" s="139">
        <v>1.8597871</v>
      </c>
      <c r="L189" s="204">
        <v>978.8353157894736</v>
      </c>
      <c r="M189" s="206">
        <v>1.2</v>
      </c>
      <c r="N189" s="204">
        <v>23.636082</v>
      </c>
      <c r="O189" s="204">
        <v>81.824362</v>
      </c>
      <c r="P189" s="205">
        <v>2</v>
      </c>
    </row>
    <row r="190" spans="2:16" s="135" customFormat="1" ht="23.25" customHeight="1">
      <c r="B190" s="108">
        <v>49</v>
      </c>
      <c r="C190" s="189" t="s">
        <v>481</v>
      </c>
      <c r="D190" s="190" t="s">
        <v>777</v>
      </c>
      <c r="E190" s="191" t="s">
        <v>454</v>
      </c>
      <c r="F190" s="204">
        <v>1</v>
      </c>
      <c r="G190" s="204">
        <v>25</v>
      </c>
      <c r="H190" s="204">
        <v>25</v>
      </c>
      <c r="I190" s="204">
        <v>3</v>
      </c>
      <c r="J190" s="139">
        <v>2.03095</v>
      </c>
      <c r="K190" s="139">
        <v>1.8597881</v>
      </c>
      <c r="L190" s="204">
        <v>978.8358421052632</v>
      </c>
      <c r="M190" s="206">
        <v>1.5</v>
      </c>
      <c r="N190" s="204">
        <v>23.638037</v>
      </c>
      <c r="O190" s="204">
        <v>81.822528</v>
      </c>
      <c r="P190" s="205">
        <v>2</v>
      </c>
    </row>
    <row r="191" spans="2:16" ht="21.75" customHeight="1">
      <c r="B191" s="199" t="s">
        <v>450</v>
      </c>
      <c r="C191" s="199"/>
      <c r="D191" s="134"/>
      <c r="E191" s="192"/>
      <c r="F191" s="204"/>
      <c r="G191" s="204"/>
      <c r="H191" s="204"/>
      <c r="I191" s="204"/>
      <c r="J191" s="139"/>
      <c r="K191" s="139"/>
      <c r="L191" s="204"/>
      <c r="M191" s="206"/>
      <c r="N191" s="204"/>
      <c r="O191" s="204"/>
      <c r="P191" s="205"/>
    </row>
    <row r="192" spans="2:16" ht="18.75" customHeight="1">
      <c r="B192" s="199" t="s">
        <v>451</v>
      </c>
      <c r="C192" s="199"/>
      <c r="D192" s="134"/>
      <c r="E192" s="192"/>
      <c r="F192" s="204"/>
      <c r="G192" s="204"/>
      <c r="H192" s="204"/>
      <c r="I192" s="204"/>
      <c r="J192" s="139"/>
      <c r="K192" s="139"/>
      <c r="L192" s="204"/>
      <c r="M192" s="206"/>
      <c r="N192" s="204"/>
      <c r="O192" s="204"/>
      <c r="P192" s="205"/>
    </row>
    <row r="193" spans="2:16" ht="15" customHeight="1">
      <c r="B193" s="108">
        <v>1</v>
      </c>
      <c r="C193" s="178" t="s">
        <v>572</v>
      </c>
      <c r="D193" s="179" t="s">
        <v>286</v>
      </c>
      <c r="E193" s="179" t="s">
        <v>286</v>
      </c>
      <c r="F193" s="200">
        <v>1</v>
      </c>
      <c r="G193" s="204">
        <v>70</v>
      </c>
      <c r="H193" s="204">
        <v>60</v>
      </c>
      <c r="I193" s="204"/>
      <c r="J193" s="139">
        <v>0.84</v>
      </c>
      <c r="K193" s="139">
        <v>0.69</v>
      </c>
      <c r="L193" s="204">
        <v>396.55172413793105</v>
      </c>
      <c r="M193" s="206">
        <v>0.62</v>
      </c>
      <c r="N193" s="204" t="s">
        <v>573</v>
      </c>
      <c r="O193" s="204" t="s">
        <v>574</v>
      </c>
      <c r="P193" s="205">
        <v>3</v>
      </c>
    </row>
    <row r="194" spans="2:16" ht="15" customHeight="1">
      <c r="B194" s="108">
        <v>2</v>
      </c>
      <c r="C194" s="178" t="s">
        <v>307</v>
      </c>
      <c r="D194" s="179" t="s">
        <v>286</v>
      </c>
      <c r="E194" s="179" t="s">
        <v>286</v>
      </c>
      <c r="F194" s="200">
        <v>7</v>
      </c>
      <c r="G194" s="204">
        <v>6</v>
      </c>
      <c r="H194" s="204">
        <v>2.5</v>
      </c>
      <c r="I194" s="204">
        <v>1</v>
      </c>
      <c r="J194" s="139">
        <v>0.44999999999999996</v>
      </c>
      <c r="K194" s="139">
        <v>0.42</v>
      </c>
      <c r="L194" s="204">
        <v>241.3793103448276</v>
      </c>
      <c r="M194" s="206">
        <v>1.21</v>
      </c>
      <c r="N194" s="204" t="s">
        <v>575</v>
      </c>
      <c r="O194" s="204" t="s">
        <v>576</v>
      </c>
      <c r="P194" s="205">
        <v>5</v>
      </c>
    </row>
    <row r="195" spans="2:16" ht="15" customHeight="1">
      <c r="B195" s="108">
        <v>3</v>
      </c>
      <c r="C195" s="178" t="s">
        <v>477</v>
      </c>
      <c r="D195" s="179" t="s">
        <v>286</v>
      </c>
      <c r="E195" s="179" t="s">
        <v>286</v>
      </c>
      <c r="F195" s="200">
        <v>1</v>
      </c>
      <c r="G195" s="204">
        <v>20</v>
      </c>
      <c r="H195" s="204">
        <v>20</v>
      </c>
      <c r="I195" s="204">
        <v>3</v>
      </c>
      <c r="J195" s="139">
        <v>2.14</v>
      </c>
      <c r="K195" s="139">
        <v>1.84</v>
      </c>
      <c r="L195" s="204">
        <v>1057.471264367816</v>
      </c>
      <c r="M195" s="206">
        <v>0.74</v>
      </c>
      <c r="N195" s="204" t="s">
        <v>552</v>
      </c>
      <c r="O195" s="204" t="s">
        <v>577</v>
      </c>
      <c r="P195" s="205">
        <v>2</v>
      </c>
    </row>
    <row r="196" spans="2:16" ht="15" customHeight="1">
      <c r="B196" s="108">
        <v>4</v>
      </c>
      <c r="C196" s="178" t="s">
        <v>569</v>
      </c>
      <c r="D196" s="179" t="s">
        <v>286</v>
      </c>
      <c r="E196" s="179" t="s">
        <v>286</v>
      </c>
      <c r="F196" s="200">
        <v>1</v>
      </c>
      <c r="G196" s="204"/>
      <c r="H196" s="204"/>
      <c r="I196" s="204"/>
      <c r="J196" s="139">
        <v>1.8</v>
      </c>
      <c r="K196" s="139">
        <v>1.08</v>
      </c>
      <c r="L196" s="204">
        <v>620.6896551724138</v>
      </c>
      <c r="M196" s="206">
        <v>0.43</v>
      </c>
      <c r="N196" s="204" t="s">
        <v>578</v>
      </c>
      <c r="O196" s="204" t="s">
        <v>579</v>
      </c>
      <c r="P196" s="205">
        <v>2</v>
      </c>
    </row>
    <row r="197" spans="2:16" ht="15" customHeight="1">
      <c r="B197" s="108">
        <v>5</v>
      </c>
      <c r="C197" s="178" t="s">
        <v>570</v>
      </c>
      <c r="D197" s="179" t="s">
        <v>286</v>
      </c>
      <c r="E197" s="179" t="s">
        <v>286</v>
      </c>
      <c r="F197" s="200">
        <v>1</v>
      </c>
      <c r="G197" s="204">
        <v>10</v>
      </c>
      <c r="H197" s="204">
        <v>2</v>
      </c>
      <c r="I197" s="204">
        <v>1.3</v>
      </c>
      <c r="J197" s="139">
        <v>9.16</v>
      </c>
      <c r="K197" s="139">
        <v>2.87</v>
      </c>
      <c r="L197" s="204">
        <v>1649.4252873563219</v>
      </c>
      <c r="M197" s="206">
        <v>2.05</v>
      </c>
      <c r="N197" s="204" t="s">
        <v>580</v>
      </c>
      <c r="O197" s="204" t="s">
        <v>581</v>
      </c>
      <c r="P197" s="205">
        <v>5</v>
      </c>
    </row>
    <row r="198" spans="2:16" ht="30">
      <c r="B198" s="108">
        <v>6</v>
      </c>
      <c r="C198" s="186" t="s">
        <v>571</v>
      </c>
      <c r="D198" s="193" t="s">
        <v>286</v>
      </c>
      <c r="E198" s="193" t="s">
        <v>286</v>
      </c>
      <c r="F198" s="212">
        <v>1</v>
      </c>
      <c r="G198" s="204">
        <v>50</v>
      </c>
      <c r="H198" s="204">
        <v>50</v>
      </c>
      <c r="I198" s="204">
        <v>3</v>
      </c>
      <c r="J198" s="139">
        <v>8.99379</v>
      </c>
      <c r="K198" s="139">
        <v>8.1667764</v>
      </c>
      <c r="L198" s="204">
        <v>4298.303368421052</v>
      </c>
      <c r="M198" s="206">
        <v>5.5</v>
      </c>
      <c r="N198" s="204">
        <v>23.633644</v>
      </c>
      <c r="O198" s="204">
        <v>81.841459</v>
      </c>
      <c r="P198" s="205">
        <v>5</v>
      </c>
    </row>
    <row r="199" spans="2:16" ht="18" customHeight="1">
      <c r="B199" s="199" t="s">
        <v>99</v>
      </c>
      <c r="C199" s="199"/>
      <c r="D199" s="134"/>
      <c r="E199" s="192"/>
      <c r="F199" s="204"/>
      <c r="G199" s="204"/>
      <c r="H199" s="204"/>
      <c r="I199" s="204"/>
      <c r="J199" s="139"/>
      <c r="K199" s="139"/>
      <c r="L199" s="204"/>
      <c r="M199" s="206"/>
      <c r="N199" s="204"/>
      <c r="O199" s="204"/>
      <c r="P199" s="205"/>
    </row>
    <row r="200" spans="2:16" ht="20.25" customHeight="1">
      <c r="B200" s="199" t="s">
        <v>582</v>
      </c>
      <c r="C200" s="199"/>
      <c r="D200" s="134"/>
      <c r="E200" s="192"/>
      <c r="F200" s="204"/>
      <c r="G200" s="204"/>
      <c r="H200" s="204"/>
      <c r="I200" s="204"/>
      <c r="J200" s="139"/>
      <c r="K200" s="139"/>
      <c r="L200" s="204"/>
      <c r="M200" s="206"/>
      <c r="N200" s="204"/>
      <c r="O200" s="204"/>
      <c r="P200" s="205"/>
    </row>
    <row r="201" spans="2:16" ht="15" customHeight="1">
      <c r="B201" s="108">
        <v>1</v>
      </c>
      <c r="C201" s="178" t="s">
        <v>609</v>
      </c>
      <c r="D201" s="179" t="s">
        <v>842</v>
      </c>
      <c r="E201" s="179" t="s">
        <v>583</v>
      </c>
      <c r="F201" s="204">
        <v>1</v>
      </c>
      <c r="G201" s="204">
        <v>780</v>
      </c>
      <c r="H201" s="205">
        <v>1.15</v>
      </c>
      <c r="I201" s="205">
        <v>0.75</v>
      </c>
      <c r="J201" s="139">
        <v>0.98</v>
      </c>
      <c r="K201" s="139">
        <v>0.91</v>
      </c>
      <c r="L201" s="204">
        <v>522.9885057471264</v>
      </c>
      <c r="M201" s="206">
        <v>3.57</v>
      </c>
      <c r="N201" s="204" t="s">
        <v>612</v>
      </c>
      <c r="O201" s="204" t="s">
        <v>613</v>
      </c>
      <c r="P201" s="205">
        <v>1</v>
      </c>
    </row>
    <row r="202" spans="2:16" ht="15" customHeight="1">
      <c r="B202" s="108">
        <v>2</v>
      </c>
      <c r="C202" s="178" t="s">
        <v>307</v>
      </c>
      <c r="D202" s="179" t="s">
        <v>842</v>
      </c>
      <c r="E202" s="179" t="s">
        <v>583</v>
      </c>
      <c r="F202" s="204">
        <v>10</v>
      </c>
      <c r="G202" s="204">
        <v>4</v>
      </c>
      <c r="H202" s="204">
        <v>2.5</v>
      </c>
      <c r="I202" s="204">
        <v>1</v>
      </c>
      <c r="J202" s="139">
        <v>0.43000000000000005</v>
      </c>
      <c r="K202" s="139">
        <v>0.4</v>
      </c>
      <c r="L202" s="204">
        <v>229.88505747126436</v>
      </c>
      <c r="M202" s="206">
        <v>1.3</v>
      </c>
      <c r="N202" s="204" t="s">
        <v>614</v>
      </c>
      <c r="O202" s="204" t="s">
        <v>615</v>
      </c>
      <c r="P202" s="205">
        <v>8</v>
      </c>
    </row>
    <row r="203" spans="2:16" ht="15" customHeight="1">
      <c r="B203" s="108">
        <v>3</v>
      </c>
      <c r="C203" s="178" t="s">
        <v>609</v>
      </c>
      <c r="D203" s="179" t="s">
        <v>843</v>
      </c>
      <c r="E203" s="179" t="s">
        <v>584</v>
      </c>
      <c r="F203" s="204">
        <v>1</v>
      </c>
      <c r="G203" s="204">
        <v>180</v>
      </c>
      <c r="H203" s="205">
        <v>1.15</v>
      </c>
      <c r="I203" s="205">
        <v>0.75</v>
      </c>
      <c r="J203" s="139">
        <v>0.244</v>
      </c>
      <c r="K203" s="139">
        <v>0.21</v>
      </c>
      <c r="L203" s="204">
        <v>120.6896551724138</v>
      </c>
      <c r="M203" s="206">
        <v>0.34</v>
      </c>
      <c r="N203" s="204" t="s">
        <v>616</v>
      </c>
      <c r="O203" s="204" t="s">
        <v>617</v>
      </c>
      <c r="P203" s="205">
        <v>1</v>
      </c>
    </row>
    <row r="204" spans="2:16" ht="15" customHeight="1">
      <c r="B204" s="108">
        <v>4</v>
      </c>
      <c r="C204" s="178" t="s">
        <v>609</v>
      </c>
      <c r="D204" s="179" t="s">
        <v>589</v>
      </c>
      <c r="E204" s="179" t="s">
        <v>585</v>
      </c>
      <c r="F204" s="204">
        <v>1</v>
      </c>
      <c r="G204" s="204">
        <v>350</v>
      </c>
      <c r="H204" s="205">
        <v>1.15</v>
      </c>
      <c r="I204" s="205">
        <v>0.75</v>
      </c>
      <c r="J204" s="139">
        <v>0.46399999999999997</v>
      </c>
      <c r="K204" s="139">
        <v>0.42</v>
      </c>
      <c r="L204" s="204">
        <v>241.3793103448276</v>
      </c>
      <c r="M204" s="206">
        <v>1.02</v>
      </c>
      <c r="N204" s="204" t="s">
        <v>618</v>
      </c>
      <c r="O204" s="204" t="s">
        <v>619</v>
      </c>
      <c r="P204" s="205">
        <v>1</v>
      </c>
    </row>
    <row r="205" spans="2:16" ht="15" customHeight="1">
      <c r="B205" s="108">
        <v>5</v>
      </c>
      <c r="C205" s="178" t="s">
        <v>609</v>
      </c>
      <c r="D205" s="179" t="s">
        <v>844</v>
      </c>
      <c r="E205" s="179" t="s">
        <v>586</v>
      </c>
      <c r="F205" s="204">
        <v>1</v>
      </c>
      <c r="G205" s="204">
        <v>180</v>
      </c>
      <c r="H205" s="205">
        <v>1.15</v>
      </c>
      <c r="I205" s="205">
        <v>0.75</v>
      </c>
      <c r="J205" s="139">
        <v>0.254</v>
      </c>
      <c r="K205" s="139">
        <v>0.22</v>
      </c>
      <c r="L205" s="204">
        <v>126.4367816091954</v>
      </c>
      <c r="M205" s="206">
        <v>0.39</v>
      </c>
      <c r="N205" s="204" t="s">
        <v>620</v>
      </c>
      <c r="O205" s="204" t="s">
        <v>621</v>
      </c>
      <c r="P205" s="205">
        <v>1</v>
      </c>
    </row>
    <row r="206" spans="2:16" ht="15" customHeight="1">
      <c r="B206" s="108">
        <v>6</v>
      </c>
      <c r="C206" s="178" t="s">
        <v>609</v>
      </c>
      <c r="D206" s="179" t="s">
        <v>845</v>
      </c>
      <c r="E206" s="179" t="s">
        <v>587</v>
      </c>
      <c r="F206" s="204">
        <v>1</v>
      </c>
      <c r="G206" s="204">
        <v>50</v>
      </c>
      <c r="H206" s="205">
        <v>1.15</v>
      </c>
      <c r="I206" s="205">
        <v>0.75</v>
      </c>
      <c r="J206" s="139">
        <v>0.091</v>
      </c>
      <c r="K206" s="139">
        <v>0.065</v>
      </c>
      <c r="L206" s="204">
        <v>37.35632183908046</v>
      </c>
      <c r="M206" s="206">
        <v>0.38</v>
      </c>
      <c r="N206" s="204" t="s">
        <v>622</v>
      </c>
      <c r="O206" s="204" t="s">
        <v>623</v>
      </c>
      <c r="P206" s="205">
        <v>1</v>
      </c>
    </row>
    <row r="207" spans="2:16" ht="15" customHeight="1">
      <c r="B207" s="108">
        <v>7</v>
      </c>
      <c r="C207" s="178" t="s">
        <v>609</v>
      </c>
      <c r="D207" s="179" t="s">
        <v>846</v>
      </c>
      <c r="E207" s="179" t="s">
        <v>588</v>
      </c>
      <c r="F207" s="204">
        <v>1</v>
      </c>
      <c r="G207" s="204">
        <v>40</v>
      </c>
      <c r="H207" s="205">
        <v>1.15</v>
      </c>
      <c r="I207" s="205">
        <v>0.75</v>
      </c>
      <c r="J207" s="139">
        <v>0.07500000000000001</v>
      </c>
      <c r="K207" s="139">
        <v>0.05</v>
      </c>
      <c r="L207" s="204">
        <v>28.735632183908045</v>
      </c>
      <c r="M207" s="206">
        <v>0.11</v>
      </c>
      <c r="N207" s="204" t="s">
        <v>624</v>
      </c>
      <c r="O207" s="204" t="s">
        <v>625</v>
      </c>
      <c r="P207" s="205">
        <v>1</v>
      </c>
    </row>
    <row r="208" spans="2:16" ht="15" customHeight="1">
      <c r="B208" s="108">
        <v>8</v>
      </c>
      <c r="C208" s="178" t="s">
        <v>609</v>
      </c>
      <c r="D208" s="179" t="s">
        <v>847</v>
      </c>
      <c r="E208" s="179" t="s">
        <v>588</v>
      </c>
      <c r="F208" s="204">
        <v>1</v>
      </c>
      <c r="G208" s="204">
        <v>60</v>
      </c>
      <c r="H208" s="205">
        <v>1.15</v>
      </c>
      <c r="I208" s="205">
        <v>0.75</v>
      </c>
      <c r="J208" s="139">
        <v>0.096</v>
      </c>
      <c r="K208" s="139">
        <v>0.07</v>
      </c>
      <c r="L208" s="204">
        <v>40.22988505747127</v>
      </c>
      <c r="M208" s="206">
        <v>0.1</v>
      </c>
      <c r="N208" s="204" t="s">
        <v>626</v>
      </c>
      <c r="O208" s="204" t="s">
        <v>627</v>
      </c>
      <c r="P208" s="205">
        <v>1</v>
      </c>
    </row>
    <row r="209" spans="2:16" ht="15" customHeight="1">
      <c r="B209" s="108">
        <v>9</v>
      </c>
      <c r="C209" s="178" t="s">
        <v>609</v>
      </c>
      <c r="D209" s="179" t="s">
        <v>848</v>
      </c>
      <c r="E209" s="179" t="s">
        <v>588</v>
      </c>
      <c r="F209" s="204">
        <v>1</v>
      </c>
      <c r="G209" s="204">
        <v>60</v>
      </c>
      <c r="H209" s="205">
        <v>1.15</v>
      </c>
      <c r="I209" s="205">
        <v>0.75</v>
      </c>
      <c r="J209" s="139">
        <v>0.105</v>
      </c>
      <c r="K209" s="139">
        <v>0.078</v>
      </c>
      <c r="L209" s="204">
        <v>44.827586206896555</v>
      </c>
      <c r="M209" s="206">
        <v>0.13</v>
      </c>
      <c r="N209" s="204" t="s">
        <v>626</v>
      </c>
      <c r="O209" s="204" t="s">
        <v>628</v>
      </c>
      <c r="P209" s="205">
        <v>1</v>
      </c>
    </row>
    <row r="210" spans="2:16" ht="15" customHeight="1">
      <c r="B210" s="108">
        <v>10</v>
      </c>
      <c r="C210" s="178" t="s">
        <v>572</v>
      </c>
      <c r="D210" s="179" t="s">
        <v>849</v>
      </c>
      <c r="E210" s="179" t="s">
        <v>589</v>
      </c>
      <c r="F210" s="204">
        <v>1</v>
      </c>
      <c r="G210" s="204">
        <v>80</v>
      </c>
      <c r="H210" s="204">
        <v>60</v>
      </c>
      <c r="I210" s="204"/>
      <c r="J210" s="139">
        <v>0.666</v>
      </c>
      <c r="K210" s="139">
        <v>0.55</v>
      </c>
      <c r="L210" s="204">
        <v>316.09195402298855</v>
      </c>
      <c r="M210" s="206">
        <v>1.39</v>
      </c>
      <c r="N210" s="204" t="s">
        <v>629</v>
      </c>
      <c r="O210" s="204" t="s">
        <v>630</v>
      </c>
      <c r="P210" s="205">
        <v>4</v>
      </c>
    </row>
    <row r="211" spans="2:16" ht="15" customHeight="1">
      <c r="B211" s="108">
        <v>11</v>
      </c>
      <c r="C211" s="178" t="s">
        <v>609</v>
      </c>
      <c r="D211" s="179" t="s">
        <v>820</v>
      </c>
      <c r="E211" s="179" t="s">
        <v>590</v>
      </c>
      <c r="F211" s="204">
        <v>1</v>
      </c>
      <c r="G211" s="204">
        <v>180</v>
      </c>
      <c r="H211" s="205">
        <v>1.15</v>
      </c>
      <c r="I211" s="205">
        <v>0.75</v>
      </c>
      <c r="J211" s="139">
        <v>0.244</v>
      </c>
      <c r="K211" s="139">
        <v>0.21</v>
      </c>
      <c r="L211" s="204">
        <v>120.6896551724138</v>
      </c>
      <c r="M211" s="206">
        <v>1.12</v>
      </c>
      <c r="N211" s="204" t="s">
        <v>631</v>
      </c>
      <c r="O211" s="204" t="s">
        <v>632</v>
      </c>
      <c r="P211" s="205">
        <v>1</v>
      </c>
    </row>
    <row r="212" spans="2:16" ht="15" customHeight="1">
      <c r="B212" s="108">
        <v>12</v>
      </c>
      <c r="C212" s="178" t="s">
        <v>610</v>
      </c>
      <c r="D212" s="179" t="s">
        <v>820</v>
      </c>
      <c r="E212" s="179" t="s">
        <v>590</v>
      </c>
      <c r="F212" s="204">
        <v>3</v>
      </c>
      <c r="G212" s="204">
        <v>3</v>
      </c>
      <c r="H212" s="205">
        <v>1.15</v>
      </c>
      <c r="I212" s="205">
        <v>0.75</v>
      </c>
      <c r="J212" s="139">
        <v>0.046</v>
      </c>
      <c r="K212" s="139">
        <v>0.04</v>
      </c>
      <c r="L212" s="204">
        <v>22.988505747126435</v>
      </c>
      <c r="M212" s="206">
        <v>1.12</v>
      </c>
      <c r="N212" s="204" t="s">
        <v>633</v>
      </c>
      <c r="O212" s="204" t="s">
        <v>634</v>
      </c>
      <c r="P212" s="205">
        <v>2</v>
      </c>
    </row>
    <row r="213" spans="2:16" ht="15" customHeight="1">
      <c r="B213" s="108">
        <v>13</v>
      </c>
      <c r="C213" s="178" t="s">
        <v>609</v>
      </c>
      <c r="D213" s="179" t="s">
        <v>850</v>
      </c>
      <c r="E213" s="179" t="s">
        <v>463</v>
      </c>
      <c r="F213" s="204">
        <v>1</v>
      </c>
      <c r="G213" s="204">
        <v>300</v>
      </c>
      <c r="H213" s="205">
        <v>1.15</v>
      </c>
      <c r="I213" s="205">
        <v>0.75</v>
      </c>
      <c r="J213" s="139">
        <v>0.39199999999999996</v>
      </c>
      <c r="K213" s="139">
        <v>0.35</v>
      </c>
      <c r="L213" s="204">
        <v>201.1494252873563</v>
      </c>
      <c r="M213" s="206">
        <v>0.77</v>
      </c>
      <c r="N213" s="204" t="s">
        <v>635</v>
      </c>
      <c r="O213" s="204" t="s">
        <v>636</v>
      </c>
      <c r="P213" s="205">
        <v>1</v>
      </c>
    </row>
    <row r="214" spans="2:16" ht="15" customHeight="1">
      <c r="B214" s="108">
        <v>14</v>
      </c>
      <c r="C214" s="178" t="s">
        <v>609</v>
      </c>
      <c r="D214" s="179" t="s">
        <v>851</v>
      </c>
      <c r="E214" s="179" t="s">
        <v>463</v>
      </c>
      <c r="F214" s="204">
        <v>1</v>
      </c>
      <c r="G214" s="204">
        <v>120</v>
      </c>
      <c r="H214" s="205">
        <v>1.15</v>
      </c>
      <c r="I214" s="205">
        <v>0.75</v>
      </c>
      <c r="J214" s="139">
        <v>0.18</v>
      </c>
      <c r="K214" s="139">
        <v>0.15</v>
      </c>
      <c r="L214" s="204">
        <v>86.20689655172414</v>
      </c>
      <c r="M214" s="206">
        <v>0.34</v>
      </c>
      <c r="N214" s="204" t="s">
        <v>637</v>
      </c>
      <c r="O214" s="204" t="s">
        <v>638</v>
      </c>
      <c r="P214" s="205">
        <v>1</v>
      </c>
    </row>
    <row r="215" spans="2:16" ht="15" customHeight="1">
      <c r="B215" s="108">
        <v>15</v>
      </c>
      <c r="C215" s="178" t="s">
        <v>609</v>
      </c>
      <c r="D215" s="179" t="s">
        <v>851</v>
      </c>
      <c r="E215" s="179" t="s">
        <v>463</v>
      </c>
      <c r="F215" s="204">
        <v>1</v>
      </c>
      <c r="G215" s="204">
        <v>150</v>
      </c>
      <c r="H215" s="205">
        <v>1.15</v>
      </c>
      <c r="I215" s="205">
        <v>0.75</v>
      </c>
      <c r="J215" s="139">
        <v>0.212</v>
      </c>
      <c r="K215" s="139">
        <v>0.18</v>
      </c>
      <c r="L215" s="204">
        <v>103.44827586206897</v>
      </c>
      <c r="M215" s="206">
        <v>1.28</v>
      </c>
      <c r="N215" s="204" t="s">
        <v>639</v>
      </c>
      <c r="O215" s="204" t="s">
        <v>638</v>
      </c>
      <c r="P215" s="205">
        <v>1</v>
      </c>
    </row>
    <row r="216" spans="2:16" ht="15" customHeight="1">
      <c r="B216" s="108">
        <v>16</v>
      </c>
      <c r="C216" s="178" t="s">
        <v>609</v>
      </c>
      <c r="D216" s="179" t="s">
        <v>851</v>
      </c>
      <c r="E216" s="179" t="s">
        <v>463</v>
      </c>
      <c r="F216" s="204">
        <v>1</v>
      </c>
      <c r="G216" s="204">
        <v>150</v>
      </c>
      <c r="H216" s="205">
        <v>1.15</v>
      </c>
      <c r="I216" s="205">
        <v>0.75</v>
      </c>
      <c r="J216" s="139">
        <v>0.212</v>
      </c>
      <c r="K216" s="139">
        <v>0.18</v>
      </c>
      <c r="L216" s="204">
        <v>103.44827586206897</v>
      </c>
      <c r="M216" s="206">
        <v>0.59</v>
      </c>
      <c r="N216" s="204" t="s">
        <v>640</v>
      </c>
      <c r="O216" s="204" t="s">
        <v>641</v>
      </c>
      <c r="P216" s="205">
        <v>1</v>
      </c>
    </row>
    <row r="217" spans="2:16" ht="15" customHeight="1">
      <c r="B217" s="108">
        <v>17</v>
      </c>
      <c r="C217" s="178" t="s">
        <v>609</v>
      </c>
      <c r="D217" s="179" t="s">
        <v>852</v>
      </c>
      <c r="E217" s="179" t="s">
        <v>591</v>
      </c>
      <c r="F217" s="204">
        <v>1</v>
      </c>
      <c r="G217" s="204">
        <v>150</v>
      </c>
      <c r="H217" s="205">
        <v>1.15</v>
      </c>
      <c r="I217" s="205">
        <v>0.75</v>
      </c>
      <c r="J217" s="139">
        <v>0.212</v>
      </c>
      <c r="K217" s="139">
        <v>0.18</v>
      </c>
      <c r="L217" s="204">
        <v>103.44827586206897</v>
      </c>
      <c r="M217" s="206">
        <v>1.9</v>
      </c>
      <c r="N217" s="204" t="s">
        <v>642</v>
      </c>
      <c r="O217" s="204" t="s">
        <v>643</v>
      </c>
      <c r="P217" s="205">
        <v>1</v>
      </c>
    </row>
    <row r="218" spans="2:16" ht="15" customHeight="1">
      <c r="B218" s="108">
        <v>18</v>
      </c>
      <c r="C218" s="178" t="s">
        <v>569</v>
      </c>
      <c r="D218" s="179" t="s">
        <v>853</v>
      </c>
      <c r="E218" s="179" t="s">
        <v>591</v>
      </c>
      <c r="F218" s="204">
        <v>1</v>
      </c>
      <c r="G218" s="204"/>
      <c r="H218" s="204"/>
      <c r="I218" s="204"/>
      <c r="J218" s="139">
        <v>1.8</v>
      </c>
      <c r="K218" s="139">
        <v>1.08</v>
      </c>
      <c r="L218" s="204">
        <v>620.6896551724138</v>
      </c>
      <c r="M218" s="206">
        <v>1.9</v>
      </c>
      <c r="N218" s="204" t="s">
        <v>644</v>
      </c>
      <c r="O218" s="204" t="s">
        <v>645</v>
      </c>
      <c r="P218" s="205">
        <v>2</v>
      </c>
    </row>
    <row r="219" spans="2:16" ht="15" customHeight="1">
      <c r="B219" s="108">
        <v>19</v>
      </c>
      <c r="C219" s="178" t="s">
        <v>609</v>
      </c>
      <c r="D219" s="179" t="s">
        <v>851</v>
      </c>
      <c r="E219" s="179" t="s">
        <v>463</v>
      </c>
      <c r="F219" s="204">
        <v>1</v>
      </c>
      <c r="G219" s="204">
        <v>80</v>
      </c>
      <c r="H219" s="205">
        <v>1.15</v>
      </c>
      <c r="I219" s="205">
        <v>0.75</v>
      </c>
      <c r="J219" s="139">
        <v>0.138</v>
      </c>
      <c r="K219" s="139">
        <v>0.11</v>
      </c>
      <c r="L219" s="204">
        <v>63.2183908045977</v>
      </c>
      <c r="M219" s="206">
        <v>0.17</v>
      </c>
      <c r="N219" s="204" t="s">
        <v>646</v>
      </c>
      <c r="O219" s="204" t="s">
        <v>647</v>
      </c>
      <c r="P219" s="205">
        <v>1</v>
      </c>
    </row>
    <row r="220" spans="2:16" ht="15" customHeight="1">
      <c r="B220" s="108">
        <v>20</v>
      </c>
      <c r="C220" s="178" t="s">
        <v>609</v>
      </c>
      <c r="D220" s="179" t="s">
        <v>854</v>
      </c>
      <c r="E220" s="179" t="s">
        <v>592</v>
      </c>
      <c r="F220" s="204">
        <v>1</v>
      </c>
      <c r="G220" s="204">
        <v>60</v>
      </c>
      <c r="H220" s="205">
        <v>1.15</v>
      </c>
      <c r="I220" s="205">
        <v>0.75</v>
      </c>
      <c r="J220" s="139">
        <v>0.105</v>
      </c>
      <c r="K220" s="139">
        <v>0.078</v>
      </c>
      <c r="L220" s="204">
        <v>44.827586206896555</v>
      </c>
      <c r="M220" s="206">
        <v>1.09</v>
      </c>
      <c r="N220" s="204" t="s">
        <v>648</v>
      </c>
      <c r="O220" s="204" t="s">
        <v>649</v>
      </c>
      <c r="P220" s="205">
        <v>1</v>
      </c>
    </row>
    <row r="221" spans="2:16" ht="15" customHeight="1">
      <c r="B221" s="108">
        <v>21</v>
      </c>
      <c r="C221" s="178" t="s">
        <v>609</v>
      </c>
      <c r="D221" s="179" t="s">
        <v>848</v>
      </c>
      <c r="E221" s="179" t="s">
        <v>588</v>
      </c>
      <c r="F221" s="204">
        <v>1</v>
      </c>
      <c r="G221" s="204">
        <v>30</v>
      </c>
      <c r="H221" s="205">
        <v>1.15</v>
      </c>
      <c r="I221" s="205">
        <v>0.75</v>
      </c>
      <c r="J221" s="139">
        <v>0.059000000000000004</v>
      </c>
      <c r="K221" s="139">
        <v>0.035</v>
      </c>
      <c r="L221" s="204">
        <v>20.114942528735636</v>
      </c>
      <c r="M221" s="206">
        <v>0.11</v>
      </c>
      <c r="N221" s="204" t="s">
        <v>650</v>
      </c>
      <c r="O221" s="204" t="s">
        <v>651</v>
      </c>
      <c r="P221" s="205">
        <v>1</v>
      </c>
    </row>
    <row r="222" spans="2:16" ht="15" customHeight="1">
      <c r="B222" s="108">
        <v>22</v>
      </c>
      <c r="C222" s="178" t="s">
        <v>609</v>
      </c>
      <c r="D222" s="179" t="s">
        <v>855</v>
      </c>
      <c r="E222" s="179" t="s">
        <v>593</v>
      </c>
      <c r="F222" s="204">
        <v>1</v>
      </c>
      <c r="G222" s="204">
        <v>70</v>
      </c>
      <c r="H222" s="205">
        <v>1.15</v>
      </c>
      <c r="I222" s="205">
        <v>0.75</v>
      </c>
      <c r="J222" s="139">
        <v>0.119</v>
      </c>
      <c r="K222" s="139">
        <v>0.092</v>
      </c>
      <c r="L222" s="204">
        <v>52.87356321839081</v>
      </c>
      <c r="M222" s="206">
        <v>1.56</v>
      </c>
      <c r="N222" s="204" t="s">
        <v>652</v>
      </c>
      <c r="O222" s="204" t="s">
        <v>653</v>
      </c>
      <c r="P222" s="205">
        <v>1</v>
      </c>
    </row>
    <row r="223" spans="2:16" ht="15" customHeight="1">
      <c r="B223" s="108">
        <v>23</v>
      </c>
      <c r="C223" s="178" t="s">
        <v>609</v>
      </c>
      <c r="D223" s="179" t="s">
        <v>856</v>
      </c>
      <c r="E223" s="179" t="s">
        <v>594</v>
      </c>
      <c r="F223" s="204">
        <v>1</v>
      </c>
      <c r="G223" s="204">
        <v>70</v>
      </c>
      <c r="H223" s="205">
        <v>1.15</v>
      </c>
      <c r="I223" s="205">
        <v>0.75</v>
      </c>
      <c r="J223" s="139">
        <v>0.119</v>
      </c>
      <c r="K223" s="139">
        <v>0.092</v>
      </c>
      <c r="L223" s="204">
        <v>52.87356321839081</v>
      </c>
      <c r="M223" s="206">
        <v>0.22</v>
      </c>
      <c r="N223" s="204" t="s">
        <v>654</v>
      </c>
      <c r="O223" s="204" t="s">
        <v>655</v>
      </c>
      <c r="P223" s="205">
        <v>1</v>
      </c>
    </row>
    <row r="224" spans="2:16" ht="15" customHeight="1">
      <c r="B224" s="108">
        <v>24</v>
      </c>
      <c r="C224" s="178" t="s">
        <v>609</v>
      </c>
      <c r="D224" s="179" t="s">
        <v>846</v>
      </c>
      <c r="E224" s="179" t="s">
        <v>588</v>
      </c>
      <c r="F224" s="204">
        <v>1</v>
      </c>
      <c r="G224" s="204">
        <v>240</v>
      </c>
      <c r="H224" s="205">
        <v>1.15</v>
      </c>
      <c r="I224" s="205">
        <v>0.75</v>
      </c>
      <c r="J224" s="139">
        <v>0.32799999999999996</v>
      </c>
      <c r="K224" s="139">
        <v>0.29</v>
      </c>
      <c r="L224" s="204">
        <v>166.66666666666666</v>
      </c>
      <c r="M224" s="206">
        <v>0.64</v>
      </c>
      <c r="N224" s="204" t="s">
        <v>656</v>
      </c>
      <c r="O224" s="204" t="s">
        <v>657</v>
      </c>
      <c r="P224" s="205">
        <v>1</v>
      </c>
    </row>
    <row r="225" spans="2:16" ht="15" customHeight="1">
      <c r="B225" s="108">
        <v>25</v>
      </c>
      <c r="C225" s="178" t="s">
        <v>609</v>
      </c>
      <c r="D225" s="179" t="s">
        <v>857</v>
      </c>
      <c r="E225" s="179" t="s">
        <v>595</v>
      </c>
      <c r="F225" s="204">
        <v>1</v>
      </c>
      <c r="G225" s="204">
        <v>90</v>
      </c>
      <c r="H225" s="205">
        <v>1.15</v>
      </c>
      <c r="I225" s="205">
        <v>0.75</v>
      </c>
      <c r="J225" s="139">
        <v>0.138</v>
      </c>
      <c r="K225" s="139">
        <v>0.11</v>
      </c>
      <c r="L225" s="204">
        <v>63.2183908045977</v>
      </c>
      <c r="M225" s="206">
        <v>0.2</v>
      </c>
      <c r="N225" s="204" t="s">
        <v>658</v>
      </c>
      <c r="O225" s="204" t="s">
        <v>659</v>
      </c>
      <c r="P225" s="205">
        <v>1</v>
      </c>
    </row>
    <row r="226" spans="2:16" ht="15" customHeight="1">
      <c r="B226" s="108">
        <v>26</v>
      </c>
      <c r="C226" s="178" t="s">
        <v>569</v>
      </c>
      <c r="D226" s="179" t="s">
        <v>846</v>
      </c>
      <c r="E226" s="179" t="s">
        <v>588</v>
      </c>
      <c r="F226" s="204">
        <v>1</v>
      </c>
      <c r="G226" s="204"/>
      <c r="H226" s="204"/>
      <c r="I226" s="204"/>
      <c r="J226" s="139">
        <v>1.8</v>
      </c>
      <c r="K226" s="139">
        <v>1.08</v>
      </c>
      <c r="L226" s="204">
        <v>620.6896551724138</v>
      </c>
      <c r="M226" s="206">
        <v>0.63</v>
      </c>
      <c r="N226" s="204" t="s">
        <v>660</v>
      </c>
      <c r="O226" s="204" t="s">
        <v>661</v>
      </c>
      <c r="P226" s="205">
        <v>2</v>
      </c>
    </row>
    <row r="227" spans="2:16" ht="15" customHeight="1">
      <c r="B227" s="108">
        <v>27</v>
      </c>
      <c r="C227" s="178" t="s">
        <v>609</v>
      </c>
      <c r="D227" s="179" t="s">
        <v>846</v>
      </c>
      <c r="E227" s="179" t="s">
        <v>588</v>
      </c>
      <c r="F227" s="204">
        <v>1</v>
      </c>
      <c r="G227" s="204">
        <v>150</v>
      </c>
      <c r="H227" s="205">
        <v>1.15</v>
      </c>
      <c r="I227" s="205">
        <v>0.75</v>
      </c>
      <c r="J227" s="139">
        <v>0.21</v>
      </c>
      <c r="K227" s="139">
        <v>0.18</v>
      </c>
      <c r="L227" s="204">
        <v>103.44827586206897</v>
      </c>
      <c r="M227" s="206"/>
      <c r="N227" s="204" t="s">
        <v>660</v>
      </c>
      <c r="O227" s="204" t="s">
        <v>661</v>
      </c>
      <c r="P227" s="205">
        <v>1</v>
      </c>
    </row>
    <row r="228" spans="2:16" ht="15" customHeight="1">
      <c r="B228" s="108">
        <v>28</v>
      </c>
      <c r="C228" s="178" t="s">
        <v>609</v>
      </c>
      <c r="D228" s="179" t="s">
        <v>872</v>
      </c>
      <c r="E228" s="179" t="s">
        <v>463</v>
      </c>
      <c r="F228" s="204">
        <v>1</v>
      </c>
      <c r="G228" s="204">
        <v>80</v>
      </c>
      <c r="H228" s="205">
        <v>1.15</v>
      </c>
      <c r="I228" s="205">
        <v>0.75</v>
      </c>
      <c r="J228" s="139">
        <v>0.12000000000000001</v>
      </c>
      <c r="K228" s="139">
        <v>0.1</v>
      </c>
      <c r="L228" s="204">
        <v>57.47126436781609</v>
      </c>
      <c r="M228" s="206">
        <v>0.17</v>
      </c>
      <c r="N228" s="204" t="s">
        <v>662</v>
      </c>
      <c r="O228" s="204" t="s">
        <v>663</v>
      </c>
      <c r="P228" s="205">
        <v>1</v>
      </c>
    </row>
    <row r="229" spans="2:16" ht="15" customHeight="1">
      <c r="B229" s="108">
        <v>29</v>
      </c>
      <c r="C229" s="178" t="s">
        <v>609</v>
      </c>
      <c r="D229" s="179" t="s">
        <v>851</v>
      </c>
      <c r="E229" s="179" t="s">
        <v>463</v>
      </c>
      <c r="F229" s="204">
        <v>1</v>
      </c>
      <c r="G229" s="204">
        <v>80</v>
      </c>
      <c r="H229" s="205">
        <v>1.15</v>
      </c>
      <c r="I229" s="205">
        <v>0.75</v>
      </c>
      <c r="J229" s="139">
        <v>0.138</v>
      </c>
      <c r="K229" s="139">
        <v>0.11</v>
      </c>
      <c r="L229" s="204">
        <v>63.2183908045977</v>
      </c>
      <c r="M229" s="206">
        <v>0.32</v>
      </c>
      <c r="N229" s="204" t="s">
        <v>664</v>
      </c>
      <c r="O229" s="204" t="s">
        <v>665</v>
      </c>
      <c r="P229" s="205">
        <v>1</v>
      </c>
    </row>
    <row r="230" spans="2:16" ht="15" customHeight="1">
      <c r="B230" s="108">
        <v>30</v>
      </c>
      <c r="C230" s="178" t="s">
        <v>609</v>
      </c>
      <c r="D230" s="179" t="s">
        <v>858</v>
      </c>
      <c r="E230" s="179" t="s">
        <v>596</v>
      </c>
      <c r="F230" s="204">
        <v>1</v>
      </c>
      <c r="G230" s="204">
        <v>90</v>
      </c>
      <c r="H230" s="205">
        <v>1.15</v>
      </c>
      <c r="I230" s="205">
        <v>0.75</v>
      </c>
      <c r="J230" s="139">
        <v>0.139</v>
      </c>
      <c r="K230" s="139">
        <v>0.11</v>
      </c>
      <c r="L230" s="204">
        <v>63.2183908045977</v>
      </c>
      <c r="M230" s="206">
        <v>0.22</v>
      </c>
      <c r="N230" s="204" t="s">
        <v>666</v>
      </c>
      <c r="O230" s="204" t="s">
        <v>665</v>
      </c>
      <c r="P230" s="205">
        <v>1</v>
      </c>
    </row>
    <row r="231" spans="2:16" ht="15" customHeight="1">
      <c r="B231" s="108">
        <v>31</v>
      </c>
      <c r="C231" s="178" t="s">
        <v>609</v>
      </c>
      <c r="D231" s="179" t="s">
        <v>851</v>
      </c>
      <c r="E231" s="179" t="s">
        <v>463</v>
      </c>
      <c r="F231" s="204">
        <v>1</v>
      </c>
      <c r="G231" s="204">
        <v>90</v>
      </c>
      <c r="H231" s="205">
        <v>1.15</v>
      </c>
      <c r="I231" s="205">
        <v>0.75</v>
      </c>
      <c r="J231" s="139">
        <v>0.139</v>
      </c>
      <c r="K231" s="139">
        <v>0.11</v>
      </c>
      <c r="L231" s="204">
        <v>63.2183908045977</v>
      </c>
      <c r="M231" s="206">
        <v>0.23</v>
      </c>
      <c r="N231" s="204" t="s">
        <v>667</v>
      </c>
      <c r="O231" s="204" t="s">
        <v>668</v>
      </c>
      <c r="P231" s="205">
        <v>1</v>
      </c>
    </row>
    <row r="232" spans="2:16" ht="15" customHeight="1">
      <c r="B232" s="108">
        <v>32</v>
      </c>
      <c r="C232" s="178" t="s">
        <v>609</v>
      </c>
      <c r="D232" s="179" t="s">
        <v>851</v>
      </c>
      <c r="E232" s="179" t="s">
        <v>463</v>
      </c>
      <c r="F232" s="204">
        <v>1</v>
      </c>
      <c r="G232" s="204">
        <v>150</v>
      </c>
      <c r="H232" s="205">
        <v>1.15</v>
      </c>
      <c r="I232" s="205">
        <v>0.75</v>
      </c>
      <c r="J232" s="139">
        <v>0.212</v>
      </c>
      <c r="K232" s="139">
        <v>0.18</v>
      </c>
      <c r="L232" s="204">
        <v>103.44827586206897</v>
      </c>
      <c r="M232" s="206">
        <v>0.3</v>
      </c>
      <c r="N232" s="204" t="s">
        <v>669</v>
      </c>
      <c r="O232" s="204" t="s">
        <v>670</v>
      </c>
      <c r="P232" s="205">
        <v>1</v>
      </c>
    </row>
    <row r="233" spans="2:16" ht="15" customHeight="1">
      <c r="B233" s="108">
        <v>33</v>
      </c>
      <c r="C233" s="178" t="s">
        <v>609</v>
      </c>
      <c r="D233" s="179" t="s">
        <v>843</v>
      </c>
      <c r="E233" s="179" t="s">
        <v>584</v>
      </c>
      <c r="F233" s="204">
        <v>1</v>
      </c>
      <c r="G233" s="204">
        <v>180</v>
      </c>
      <c r="H233" s="205">
        <v>1.15</v>
      </c>
      <c r="I233" s="205">
        <v>0.75</v>
      </c>
      <c r="J233" s="139">
        <v>0.254</v>
      </c>
      <c r="K233" s="139">
        <v>0.22</v>
      </c>
      <c r="L233" s="204">
        <v>126.4367816091954</v>
      </c>
      <c r="M233" s="206">
        <v>0.32</v>
      </c>
      <c r="N233" s="204" t="s">
        <v>671</v>
      </c>
      <c r="O233" s="204" t="s">
        <v>672</v>
      </c>
      <c r="P233" s="205">
        <v>1</v>
      </c>
    </row>
    <row r="234" spans="2:16" ht="15" customHeight="1">
      <c r="B234" s="108">
        <v>34</v>
      </c>
      <c r="C234" s="178" t="s">
        <v>307</v>
      </c>
      <c r="D234" s="179" t="s">
        <v>859</v>
      </c>
      <c r="E234" s="179" t="s">
        <v>597</v>
      </c>
      <c r="F234" s="204">
        <v>10</v>
      </c>
      <c r="G234" s="204">
        <v>4</v>
      </c>
      <c r="H234" s="205">
        <v>1.15</v>
      </c>
      <c r="I234" s="205">
        <v>0.75</v>
      </c>
      <c r="J234" s="139">
        <v>0.43000000000000005</v>
      </c>
      <c r="K234" s="139">
        <v>0.4</v>
      </c>
      <c r="L234" s="204">
        <v>229.88505747126436</v>
      </c>
      <c r="M234" s="206">
        <v>0.96</v>
      </c>
      <c r="N234" s="204" t="s">
        <v>673</v>
      </c>
      <c r="O234" s="204" t="s">
        <v>674</v>
      </c>
      <c r="P234" s="205">
        <v>6</v>
      </c>
    </row>
    <row r="235" spans="2:16" ht="15" customHeight="1">
      <c r="B235" s="108">
        <v>35</v>
      </c>
      <c r="C235" s="178" t="s">
        <v>609</v>
      </c>
      <c r="D235" s="179" t="s">
        <v>860</v>
      </c>
      <c r="E235" s="179" t="s">
        <v>598</v>
      </c>
      <c r="F235" s="204">
        <v>1</v>
      </c>
      <c r="G235" s="204">
        <v>120</v>
      </c>
      <c r="H235" s="205">
        <v>1.15</v>
      </c>
      <c r="I235" s="205">
        <v>0.75</v>
      </c>
      <c r="J235" s="139">
        <v>0.17</v>
      </c>
      <c r="K235" s="139">
        <v>0.14</v>
      </c>
      <c r="L235" s="204">
        <v>80.45977011494254</v>
      </c>
      <c r="M235" s="206">
        <v>0.26</v>
      </c>
      <c r="N235" s="204" t="s">
        <v>675</v>
      </c>
      <c r="O235" s="204" t="s">
        <v>676</v>
      </c>
      <c r="P235" s="205">
        <v>1</v>
      </c>
    </row>
    <row r="236" spans="2:16" ht="15" customHeight="1">
      <c r="B236" s="108">
        <v>36</v>
      </c>
      <c r="C236" s="178" t="s">
        <v>609</v>
      </c>
      <c r="D236" s="179" t="s">
        <v>854</v>
      </c>
      <c r="E236" s="179" t="s">
        <v>873</v>
      </c>
      <c r="F236" s="204">
        <v>1</v>
      </c>
      <c r="G236" s="204">
        <v>150</v>
      </c>
      <c r="H236" s="205">
        <v>1.15</v>
      </c>
      <c r="I236" s="205">
        <v>0.75</v>
      </c>
      <c r="J236" s="139">
        <v>0.212</v>
      </c>
      <c r="K236" s="139">
        <v>0.18</v>
      </c>
      <c r="L236" s="204">
        <v>103.44827586206897</v>
      </c>
      <c r="M236" s="206">
        <v>0.53</v>
      </c>
      <c r="N236" s="204" t="s">
        <v>677</v>
      </c>
      <c r="O236" s="204" t="s">
        <v>678</v>
      </c>
      <c r="P236" s="205">
        <v>1</v>
      </c>
    </row>
    <row r="237" spans="2:16" ht="15" customHeight="1">
      <c r="B237" s="108">
        <v>37</v>
      </c>
      <c r="C237" s="178" t="s">
        <v>609</v>
      </c>
      <c r="D237" s="179" t="s">
        <v>852</v>
      </c>
      <c r="E237" s="179" t="s">
        <v>599</v>
      </c>
      <c r="F237" s="204">
        <v>1</v>
      </c>
      <c r="G237" s="204">
        <v>325</v>
      </c>
      <c r="H237" s="205">
        <v>1.15</v>
      </c>
      <c r="I237" s="205">
        <v>0.75</v>
      </c>
      <c r="J237" s="139">
        <v>0.433</v>
      </c>
      <c r="K237" s="139">
        <v>0.39</v>
      </c>
      <c r="L237" s="204">
        <v>224.13793103448276</v>
      </c>
      <c r="M237" s="206">
        <v>1.02</v>
      </c>
      <c r="N237" s="204" t="s">
        <v>679</v>
      </c>
      <c r="O237" s="204" t="s">
        <v>680</v>
      </c>
      <c r="P237" s="205">
        <v>1</v>
      </c>
    </row>
    <row r="238" spans="2:16" ht="15" customHeight="1">
      <c r="B238" s="108">
        <v>38</v>
      </c>
      <c r="C238" s="178" t="s">
        <v>609</v>
      </c>
      <c r="D238" s="179" t="s">
        <v>843</v>
      </c>
      <c r="E238" s="179" t="s">
        <v>584</v>
      </c>
      <c r="F238" s="204">
        <v>1</v>
      </c>
      <c r="G238" s="204">
        <v>200</v>
      </c>
      <c r="H238" s="205">
        <v>1.15</v>
      </c>
      <c r="I238" s="205">
        <v>0.75</v>
      </c>
      <c r="J238" s="139">
        <v>0.275</v>
      </c>
      <c r="K238" s="139">
        <v>0.24</v>
      </c>
      <c r="L238" s="204">
        <v>137.93103448275863</v>
      </c>
      <c r="M238" s="206">
        <v>0.38</v>
      </c>
      <c r="N238" s="204" t="s">
        <v>681</v>
      </c>
      <c r="O238" s="204" t="s">
        <v>682</v>
      </c>
      <c r="P238" s="205">
        <v>1</v>
      </c>
    </row>
    <row r="239" spans="2:16" ht="15" customHeight="1">
      <c r="B239" s="108">
        <v>39</v>
      </c>
      <c r="C239" s="178" t="s">
        <v>609</v>
      </c>
      <c r="D239" s="179" t="s">
        <v>820</v>
      </c>
      <c r="E239" s="179" t="s">
        <v>590</v>
      </c>
      <c r="F239" s="204">
        <v>1</v>
      </c>
      <c r="G239" s="204">
        <v>120</v>
      </c>
      <c r="H239" s="205">
        <v>1.15</v>
      </c>
      <c r="I239" s="205">
        <v>0.75</v>
      </c>
      <c r="J239" s="139">
        <v>0.18</v>
      </c>
      <c r="K239" s="139">
        <v>0.15</v>
      </c>
      <c r="L239" s="204">
        <v>86.20689655172414</v>
      </c>
      <c r="M239" s="206">
        <v>0.52</v>
      </c>
      <c r="N239" s="204" t="s">
        <v>683</v>
      </c>
      <c r="O239" s="204" t="s">
        <v>684</v>
      </c>
      <c r="P239" s="205">
        <v>1</v>
      </c>
    </row>
    <row r="240" spans="2:16" ht="15" customHeight="1">
      <c r="B240" s="108">
        <v>40</v>
      </c>
      <c r="C240" s="178" t="s">
        <v>609</v>
      </c>
      <c r="D240" s="179" t="s">
        <v>858</v>
      </c>
      <c r="E240" s="179" t="s">
        <v>596</v>
      </c>
      <c r="F240" s="204">
        <v>1</v>
      </c>
      <c r="G240" s="204">
        <v>540</v>
      </c>
      <c r="H240" s="205">
        <v>1.15</v>
      </c>
      <c r="I240" s="205">
        <v>0.75</v>
      </c>
      <c r="J240" s="139">
        <v>0.69</v>
      </c>
      <c r="K240" s="139">
        <v>0.63</v>
      </c>
      <c r="L240" s="204">
        <v>362.0689655172414</v>
      </c>
      <c r="M240" s="206">
        <v>3.92</v>
      </c>
      <c r="N240" s="204" t="s">
        <v>685</v>
      </c>
      <c r="O240" s="204" t="s">
        <v>686</v>
      </c>
      <c r="P240" s="205">
        <v>1</v>
      </c>
    </row>
    <row r="241" spans="2:16" ht="15" customHeight="1">
      <c r="B241" s="108">
        <v>41</v>
      </c>
      <c r="C241" s="178" t="s">
        <v>609</v>
      </c>
      <c r="D241" s="179" t="s">
        <v>858</v>
      </c>
      <c r="E241" s="179" t="s">
        <v>596</v>
      </c>
      <c r="F241" s="204">
        <v>1</v>
      </c>
      <c r="G241" s="204">
        <v>1140</v>
      </c>
      <c r="H241" s="205">
        <v>1.15</v>
      </c>
      <c r="I241" s="205">
        <v>0.75</v>
      </c>
      <c r="J241" s="139">
        <v>1.4100000000000001</v>
      </c>
      <c r="K241" s="139">
        <v>1.32</v>
      </c>
      <c r="L241" s="204">
        <v>758.6206896551724</v>
      </c>
      <c r="M241" s="206">
        <v>2.8</v>
      </c>
      <c r="N241" s="204" t="s">
        <v>687</v>
      </c>
      <c r="O241" s="204" t="s">
        <v>688</v>
      </c>
      <c r="P241" s="205">
        <v>1</v>
      </c>
    </row>
    <row r="242" spans="2:16" ht="15" customHeight="1">
      <c r="B242" s="108">
        <v>42</v>
      </c>
      <c r="C242" s="178" t="s">
        <v>477</v>
      </c>
      <c r="D242" s="179" t="s">
        <v>858</v>
      </c>
      <c r="E242" s="179" t="s">
        <v>596</v>
      </c>
      <c r="F242" s="204">
        <v>1</v>
      </c>
      <c r="G242" s="204">
        <v>20</v>
      </c>
      <c r="H242" s="204">
        <v>20</v>
      </c>
      <c r="I242" s="204">
        <v>3</v>
      </c>
      <c r="J242" s="139">
        <v>1.462</v>
      </c>
      <c r="K242" s="139">
        <v>1.317</v>
      </c>
      <c r="L242" s="204">
        <v>756.8965517241379</v>
      </c>
      <c r="M242" s="206">
        <v>0.85</v>
      </c>
      <c r="N242" s="204" t="s">
        <v>689</v>
      </c>
      <c r="O242" s="204" t="s">
        <v>690</v>
      </c>
      <c r="P242" s="205">
        <v>2</v>
      </c>
    </row>
    <row r="243" spans="2:16" ht="15" customHeight="1">
      <c r="B243" s="108">
        <v>43</v>
      </c>
      <c r="C243" s="178" t="s">
        <v>609</v>
      </c>
      <c r="D243" s="179" t="s">
        <v>859</v>
      </c>
      <c r="E243" s="179" t="s">
        <v>597</v>
      </c>
      <c r="F243" s="204">
        <v>1</v>
      </c>
      <c r="G243" s="204">
        <v>2520</v>
      </c>
      <c r="H243" s="205">
        <v>1.15</v>
      </c>
      <c r="I243" s="205">
        <v>0.75</v>
      </c>
      <c r="J243" s="139">
        <v>3.1</v>
      </c>
      <c r="K243" s="139">
        <v>2.92</v>
      </c>
      <c r="L243" s="204">
        <v>1678.16091954023</v>
      </c>
      <c r="M243" s="206">
        <v>7.35</v>
      </c>
      <c r="N243" s="204" t="s">
        <v>691</v>
      </c>
      <c r="O243" s="204" t="s">
        <v>692</v>
      </c>
      <c r="P243" s="205">
        <v>1</v>
      </c>
    </row>
    <row r="244" spans="2:16" ht="15" customHeight="1">
      <c r="B244" s="108">
        <v>44</v>
      </c>
      <c r="C244" s="178" t="s">
        <v>477</v>
      </c>
      <c r="D244" s="179" t="s">
        <v>859</v>
      </c>
      <c r="E244" s="179" t="s">
        <v>597</v>
      </c>
      <c r="F244" s="204">
        <v>1</v>
      </c>
      <c r="G244" s="204">
        <v>30</v>
      </c>
      <c r="H244" s="204">
        <v>30</v>
      </c>
      <c r="I244" s="204">
        <v>3</v>
      </c>
      <c r="J244" s="139">
        <v>3.262</v>
      </c>
      <c r="K244" s="139">
        <v>3.055</v>
      </c>
      <c r="L244" s="204">
        <v>1755.7471264367816</v>
      </c>
      <c r="M244" s="206"/>
      <c r="N244" s="204" t="s">
        <v>693</v>
      </c>
      <c r="O244" s="204" t="s">
        <v>694</v>
      </c>
      <c r="P244" s="205">
        <v>2</v>
      </c>
    </row>
    <row r="245" spans="2:16" ht="15" customHeight="1">
      <c r="B245" s="108">
        <v>45</v>
      </c>
      <c r="C245" s="178" t="s">
        <v>569</v>
      </c>
      <c r="D245" s="179" t="s">
        <v>861</v>
      </c>
      <c r="E245" s="179" t="s">
        <v>600</v>
      </c>
      <c r="F245" s="204">
        <v>1</v>
      </c>
      <c r="G245" s="204"/>
      <c r="H245" s="204"/>
      <c r="I245" s="204"/>
      <c r="J245" s="139">
        <v>1.8</v>
      </c>
      <c r="K245" s="139">
        <v>1.08</v>
      </c>
      <c r="L245" s="204">
        <v>620.6896551724138</v>
      </c>
      <c r="M245" s="206">
        <v>1</v>
      </c>
      <c r="N245" s="204" t="s">
        <v>695</v>
      </c>
      <c r="O245" s="204" t="s">
        <v>696</v>
      </c>
      <c r="P245" s="205">
        <v>2</v>
      </c>
    </row>
    <row r="246" spans="2:16" ht="15" customHeight="1">
      <c r="B246" s="108">
        <v>46</v>
      </c>
      <c r="C246" s="178" t="s">
        <v>609</v>
      </c>
      <c r="D246" s="179" t="s">
        <v>862</v>
      </c>
      <c r="E246" s="179" t="s">
        <v>601</v>
      </c>
      <c r="F246" s="204">
        <v>1</v>
      </c>
      <c r="G246" s="204">
        <v>90</v>
      </c>
      <c r="H246" s="205">
        <v>1.15</v>
      </c>
      <c r="I246" s="205">
        <v>0.75</v>
      </c>
      <c r="J246" s="139">
        <v>0.139</v>
      </c>
      <c r="K246" s="139">
        <v>0.11</v>
      </c>
      <c r="L246" s="204">
        <v>63.2183908045977</v>
      </c>
      <c r="M246" s="206">
        <v>0.18</v>
      </c>
      <c r="N246" s="204" t="s">
        <v>697</v>
      </c>
      <c r="O246" s="204" t="s">
        <v>698</v>
      </c>
      <c r="P246" s="205">
        <v>1</v>
      </c>
    </row>
    <row r="247" spans="2:16" ht="15" customHeight="1">
      <c r="B247" s="108">
        <v>47</v>
      </c>
      <c r="C247" s="178" t="s">
        <v>609</v>
      </c>
      <c r="D247" s="179" t="s">
        <v>854</v>
      </c>
      <c r="E247" s="179" t="s">
        <v>873</v>
      </c>
      <c r="F247" s="204">
        <v>1</v>
      </c>
      <c r="G247" s="204">
        <v>220</v>
      </c>
      <c r="H247" s="205">
        <v>1.15</v>
      </c>
      <c r="I247" s="205">
        <v>0.75</v>
      </c>
      <c r="J247" s="139">
        <v>0.3</v>
      </c>
      <c r="K247" s="139">
        <v>0.26</v>
      </c>
      <c r="L247" s="204">
        <v>149.42528735632183</v>
      </c>
      <c r="M247" s="206">
        <v>0.78</v>
      </c>
      <c r="N247" s="204" t="s">
        <v>699</v>
      </c>
      <c r="O247" s="204" t="s">
        <v>700</v>
      </c>
      <c r="P247" s="205">
        <v>1</v>
      </c>
    </row>
    <row r="248" spans="2:16" ht="15" customHeight="1">
      <c r="B248" s="108">
        <v>48</v>
      </c>
      <c r="C248" s="178" t="s">
        <v>609</v>
      </c>
      <c r="D248" s="179" t="s">
        <v>852</v>
      </c>
      <c r="E248" s="179" t="s">
        <v>599</v>
      </c>
      <c r="F248" s="204">
        <v>1</v>
      </c>
      <c r="G248" s="204">
        <v>325</v>
      </c>
      <c r="H248" s="205">
        <v>1.15</v>
      </c>
      <c r="I248" s="205">
        <v>0.75</v>
      </c>
      <c r="J248" s="139">
        <v>0.423</v>
      </c>
      <c r="K248" s="139">
        <v>0.38</v>
      </c>
      <c r="L248" s="204">
        <v>218.39080459770116</v>
      </c>
      <c r="M248" s="206">
        <v>1.47</v>
      </c>
      <c r="N248" s="204" t="s">
        <v>701</v>
      </c>
      <c r="O248" s="204" t="s">
        <v>702</v>
      </c>
      <c r="P248" s="205">
        <v>1</v>
      </c>
    </row>
    <row r="249" spans="2:16" ht="15" customHeight="1">
      <c r="B249" s="108">
        <v>49</v>
      </c>
      <c r="C249" s="178" t="s">
        <v>609</v>
      </c>
      <c r="D249" s="179" t="s">
        <v>848</v>
      </c>
      <c r="E249" s="179" t="s">
        <v>588</v>
      </c>
      <c r="F249" s="204">
        <v>1</v>
      </c>
      <c r="G249" s="204">
        <v>80</v>
      </c>
      <c r="H249" s="205">
        <v>1.15</v>
      </c>
      <c r="I249" s="205">
        <v>0.75</v>
      </c>
      <c r="J249" s="139">
        <v>0.13</v>
      </c>
      <c r="K249" s="139">
        <v>0.1</v>
      </c>
      <c r="L249" s="204">
        <v>57.47126436781609</v>
      </c>
      <c r="M249" s="206">
        <v>0.2</v>
      </c>
      <c r="N249" s="204" t="s">
        <v>703</v>
      </c>
      <c r="O249" s="204" t="s">
        <v>704</v>
      </c>
      <c r="P249" s="205">
        <v>1</v>
      </c>
    </row>
    <row r="250" spans="2:16" ht="15" customHeight="1">
      <c r="B250" s="108">
        <v>50</v>
      </c>
      <c r="C250" s="178" t="s">
        <v>609</v>
      </c>
      <c r="D250" s="179" t="s">
        <v>847</v>
      </c>
      <c r="E250" s="179" t="s">
        <v>588</v>
      </c>
      <c r="F250" s="204">
        <v>1</v>
      </c>
      <c r="G250" s="204">
        <v>30</v>
      </c>
      <c r="H250" s="205">
        <v>1.15</v>
      </c>
      <c r="I250" s="205">
        <v>0.75</v>
      </c>
      <c r="J250" s="139">
        <v>0.059000000000000004</v>
      </c>
      <c r="K250" s="139">
        <v>0.035</v>
      </c>
      <c r="L250" s="204">
        <v>20.114942528735636</v>
      </c>
      <c r="M250" s="206">
        <v>0.11</v>
      </c>
      <c r="N250" s="204" t="s">
        <v>705</v>
      </c>
      <c r="O250" s="204" t="s">
        <v>706</v>
      </c>
      <c r="P250" s="205">
        <v>1</v>
      </c>
    </row>
    <row r="251" spans="2:16" ht="15" customHeight="1">
      <c r="B251" s="108">
        <v>51</v>
      </c>
      <c r="C251" s="178" t="s">
        <v>609</v>
      </c>
      <c r="D251" s="179" t="s">
        <v>863</v>
      </c>
      <c r="E251" s="179" t="s">
        <v>602</v>
      </c>
      <c r="F251" s="204">
        <v>1</v>
      </c>
      <c r="G251" s="204">
        <v>120</v>
      </c>
      <c r="H251" s="205">
        <v>1.15</v>
      </c>
      <c r="I251" s="205">
        <v>0.75</v>
      </c>
      <c r="J251" s="139">
        <v>0.18</v>
      </c>
      <c r="K251" s="139">
        <v>0.15</v>
      </c>
      <c r="L251" s="204">
        <v>86.20689655172414</v>
      </c>
      <c r="M251" s="206">
        <v>0.45</v>
      </c>
      <c r="N251" s="204" t="s">
        <v>707</v>
      </c>
      <c r="O251" s="204" t="s">
        <v>708</v>
      </c>
      <c r="P251" s="205">
        <v>1</v>
      </c>
    </row>
    <row r="252" spans="2:16" ht="15" customHeight="1">
      <c r="B252" s="108">
        <v>52</v>
      </c>
      <c r="C252" s="178" t="s">
        <v>609</v>
      </c>
      <c r="D252" s="179" t="s">
        <v>864</v>
      </c>
      <c r="E252" s="179" t="s">
        <v>134</v>
      </c>
      <c r="F252" s="204">
        <v>1</v>
      </c>
      <c r="G252" s="204">
        <v>500</v>
      </c>
      <c r="H252" s="205">
        <v>1.15</v>
      </c>
      <c r="I252" s="205">
        <v>0.75</v>
      </c>
      <c r="J252" s="139">
        <v>0.634</v>
      </c>
      <c r="K252" s="139">
        <v>0.58</v>
      </c>
      <c r="L252" s="204">
        <v>333.3333333333333</v>
      </c>
      <c r="M252" s="206">
        <v>1.39</v>
      </c>
      <c r="N252" s="204" t="s">
        <v>709</v>
      </c>
      <c r="O252" s="204" t="s">
        <v>710</v>
      </c>
      <c r="P252" s="205">
        <v>1</v>
      </c>
    </row>
    <row r="253" spans="2:16" ht="15" customHeight="1">
      <c r="B253" s="108">
        <v>53</v>
      </c>
      <c r="C253" s="178" t="s">
        <v>307</v>
      </c>
      <c r="D253" s="179" t="s">
        <v>286</v>
      </c>
      <c r="E253" s="179" t="s">
        <v>286</v>
      </c>
      <c r="F253" s="204">
        <v>5</v>
      </c>
      <c r="G253" s="204">
        <v>5</v>
      </c>
      <c r="H253" s="204">
        <v>2.5</v>
      </c>
      <c r="I253" s="204">
        <v>1</v>
      </c>
      <c r="J253" s="139">
        <v>0.275</v>
      </c>
      <c r="K253" s="139">
        <v>0.25</v>
      </c>
      <c r="L253" s="204">
        <v>143.67816091954023</v>
      </c>
      <c r="M253" s="206">
        <v>2.5</v>
      </c>
      <c r="N253" s="204" t="s">
        <v>624</v>
      </c>
      <c r="O253" s="204" t="s">
        <v>711</v>
      </c>
      <c r="P253" s="205">
        <v>3</v>
      </c>
    </row>
    <row r="254" spans="2:16" ht="15" customHeight="1">
      <c r="B254" s="108">
        <v>54</v>
      </c>
      <c r="C254" s="178" t="s">
        <v>307</v>
      </c>
      <c r="D254" s="179" t="s">
        <v>286</v>
      </c>
      <c r="E254" s="179" t="s">
        <v>286</v>
      </c>
      <c r="F254" s="204">
        <v>5</v>
      </c>
      <c r="G254" s="204">
        <v>6</v>
      </c>
      <c r="H254" s="204">
        <v>2.5</v>
      </c>
      <c r="I254" s="204">
        <v>1</v>
      </c>
      <c r="J254" s="139">
        <v>0.325</v>
      </c>
      <c r="K254" s="139">
        <v>0.3</v>
      </c>
      <c r="L254" s="204">
        <v>172.41379310344828</v>
      </c>
      <c r="M254" s="206">
        <v>2.5</v>
      </c>
      <c r="N254" s="204" t="s">
        <v>712</v>
      </c>
      <c r="O254" s="204" t="s">
        <v>713</v>
      </c>
      <c r="P254" s="205">
        <v>3</v>
      </c>
    </row>
    <row r="255" spans="2:16" ht="15" customHeight="1">
      <c r="B255" s="108">
        <v>55</v>
      </c>
      <c r="C255" s="178" t="s">
        <v>609</v>
      </c>
      <c r="D255" s="179" t="s">
        <v>865</v>
      </c>
      <c r="E255" s="179" t="s">
        <v>603</v>
      </c>
      <c r="F255" s="204">
        <v>1</v>
      </c>
      <c r="G255" s="204">
        <v>550</v>
      </c>
      <c r="H255" s="205">
        <v>1.15</v>
      </c>
      <c r="I255" s="205">
        <v>0.75</v>
      </c>
      <c r="J255" s="139">
        <v>0.6970000000000001</v>
      </c>
      <c r="K255" s="139">
        <v>0.64</v>
      </c>
      <c r="L255" s="204">
        <v>367.81609195402297</v>
      </c>
      <c r="M255" s="206">
        <v>2.14</v>
      </c>
      <c r="N255" s="204" t="s">
        <v>714</v>
      </c>
      <c r="O255" s="204" t="s">
        <v>715</v>
      </c>
      <c r="P255" s="205">
        <v>1</v>
      </c>
    </row>
    <row r="256" spans="2:16" ht="15" customHeight="1">
      <c r="B256" s="108">
        <v>56</v>
      </c>
      <c r="C256" s="178" t="s">
        <v>609</v>
      </c>
      <c r="D256" s="179" t="s">
        <v>866</v>
      </c>
      <c r="E256" s="179" t="s">
        <v>604</v>
      </c>
      <c r="F256" s="204">
        <v>1</v>
      </c>
      <c r="G256" s="204">
        <v>250</v>
      </c>
      <c r="H256" s="205">
        <v>1.15</v>
      </c>
      <c r="I256" s="205">
        <v>0.75</v>
      </c>
      <c r="J256" s="139">
        <v>0.33999999999999997</v>
      </c>
      <c r="K256" s="139">
        <v>0.3</v>
      </c>
      <c r="L256" s="204">
        <v>172.41379310344828</v>
      </c>
      <c r="M256" s="206">
        <v>2.13</v>
      </c>
      <c r="N256" s="204" t="s">
        <v>716</v>
      </c>
      <c r="O256" s="204" t="s">
        <v>717</v>
      </c>
      <c r="P256" s="205">
        <v>1</v>
      </c>
    </row>
    <row r="257" spans="2:16" ht="15" customHeight="1">
      <c r="B257" s="108">
        <v>57</v>
      </c>
      <c r="C257" s="178" t="s">
        <v>609</v>
      </c>
      <c r="D257" s="179" t="s">
        <v>860</v>
      </c>
      <c r="E257" s="179" t="s">
        <v>598</v>
      </c>
      <c r="F257" s="204">
        <v>1</v>
      </c>
      <c r="G257" s="204">
        <v>300</v>
      </c>
      <c r="H257" s="205">
        <v>1.15</v>
      </c>
      <c r="I257" s="205">
        <v>0.75</v>
      </c>
      <c r="J257" s="139">
        <v>0.39199999999999996</v>
      </c>
      <c r="K257" s="139">
        <v>0.35</v>
      </c>
      <c r="L257" s="204">
        <v>201.1494252873563</v>
      </c>
      <c r="M257" s="206">
        <v>0.57</v>
      </c>
      <c r="N257" s="204" t="s">
        <v>718</v>
      </c>
      <c r="O257" s="204" t="s">
        <v>719</v>
      </c>
      <c r="P257" s="205">
        <v>1</v>
      </c>
    </row>
    <row r="258" spans="2:16" ht="15" customHeight="1">
      <c r="B258" s="108">
        <v>58</v>
      </c>
      <c r="C258" s="178" t="s">
        <v>609</v>
      </c>
      <c r="D258" s="179" t="s">
        <v>595</v>
      </c>
      <c r="E258" s="179" t="s">
        <v>605</v>
      </c>
      <c r="F258" s="204">
        <v>1</v>
      </c>
      <c r="G258" s="204">
        <v>450</v>
      </c>
      <c r="H258" s="205">
        <v>1.15</v>
      </c>
      <c r="I258" s="205">
        <v>0.75</v>
      </c>
      <c r="J258" s="139">
        <v>0.5800000000000001</v>
      </c>
      <c r="K258" s="139">
        <v>0.53</v>
      </c>
      <c r="L258" s="204">
        <v>304.5977011494253</v>
      </c>
      <c r="M258" s="206">
        <v>0.74</v>
      </c>
      <c r="N258" s="204" t="s">
        <v>720</v>
      </c>
      <c r="O258" s="204" t="s">
        <v>721</v>
      </c>
      <c r="P258" s="205">
        <v>1</v>
      </c>
    </row>
    <row r="259" spans="2:16" ht="15" customHeight="1">
      <c r="B259" s="108">
        <v>59</v>
      </c>
      <c r="C259" s="178" t="s">
        <v>609</v>
      </c>
      <c r="D259" s="179" t="s">
        <v>870</v>
      </c>
      <c r="E259" s="179" t="s">
        <v>874</v>
      </c>
      <c r="F259" s="204">
        <v>1</v>
      </c>
      <c r="G259" s="204">
        <v>300</v>
      </c>
      <c r="H259" s="205">
        <v>1.15</v>
      </c>
      <c r="I259" s="205">
        <v>0.75</v>
      </c>
      <c r="J259" s="139">
        <v>0.39199999999999996</v>
      </c>
      <c r="K259" s="139">
        <v>0.35</v>
      </c>
      <c r="L259" s="204">
        <v>201.1494252873563</v>
      </c>
      <c r="M259" s="206">
        <v>0.57</v>
      </c>
      <c r="N259" s="204" t="s">
        <v>722</v>
      </c>
      <c r="O259" s="204" t="s">
        <v>723</v>
      </c>
      <c r="P259" s="205">
        <v>1</v>
      </c>
    </row>
    <row r="260" spans="2:16" ht="15" customHeight="1">
      <c r="B260" s="108">
        <v>60</v>
      </c>
      <c r="C260" s="178" t="s">
        <v>609</v>
      </c>
      <c r="D260" s="179" t="s">
        <v>843</v>
      </c>
      <c r="E260" s="179" t="s">
        <v>584</v>
      </c>
      <c r="F260" s="204">
        <v>1</v>
      </c>
      <c r="G260" s="204">
        <v>400</v>
      </c>
      <c r="H260" s="205">
        <v>1.15</v>
      </c>
      <c r="I260" s="205">
        <v>0.75</v>
      </c>
      <c r="J260" s="139">
        <v>0.517</v>
      </c>
      <c r="K260" s="139">
        <v>0.47</v>
      </c>
      <c r="L260" s="204">
        <v>270.11494252873564</v>
      </c>
      <c r="M260" s="206">
        <v>1.09</v>
      </c>
      <c r="N260" s="204" t="s">
        <v>724</v>
      </c>
      <c r="O260" s="204" t="s">
        <v>725</v>
      </c>
      <c r="P260" s="205">
        <v>1</v>
      </c>
    </row>
    <row r="261" spans="2:16" ht="15" customHeight="1">
      <c r="B261" s="108">
        <v>61</v>
      </c>
      <c r="C261" s="178" t="s">
        <v>609</v>
      </c>
      <c r="D261" s="179" t="s">
        <v>867</v>
      </c>
      <c r="E261" s="179" t="s">
        <v>606</v>
      </c>
      <c r="F261" s="204">
        <v>1</v>
      </c>
      <c r="G261" s="204">
        <v>300</v>
      </c>
      <c r="H261" s="205">
        <v>1.15</v>
      </c>
      <c r="I261" s="205">
        <v>0.75</v>
      </c>
      <c r="J261" s="139">
        <v>0.39199999999999996</v>
      </c>
      <c r="K261" s="139">
        <v>0.35</v>
      </c>
      <c r="L261" s="204">
        <v>201.1494252873563</v>
      </c>
      <c r="M261" s="206">
        <v>0.61</v>
      </c>
      <c r="N261" s="204" t="s">
        <v>726</v>
      </c>
      <c r="O261" s="204" t="s">
        <v>727</v>
      </c>
      <c r="P261" s="205">
        <v>1</v>
      </c>
    </row>
    <row r="262" spans="2:16" ht="15" customHeight="1">
      <c r="B262" s="108">
        <v>62</v>
      </c>
      <c r="C262" s="178" t="s">
        <v>477</v>
      </c>
      <c r="D262" s="179" t="s">
        <v>780</v>
      </c>
      <c r="E262" s="179" t="s">
        <v>868</v>
      </c>
      <c r="F262" s="204">
        <v>1</v>
      </c>
      <c r="G262" s="204">
        <v>25</v>
      </c>
      <c r="H262" s="204">
        <v>25</v>
      </c>
      <c r="I262" s="204">
        <v>3</v>
      </c>
      <c r="J262" s="139">
        <v>3.468</v>
      </c>
      <c r="K262" s="139">
        <v>3.018</v>
      </c>
      <c r="L262" s="204">
        <v>1734.4827586206898</v>
      </c>
      <c r="M262" s="206">
        <v>0.56</v>
      </c>
      <c r="N262" s="204" t="s">
        <v>728</v>
      </c>
      <c r="O262" s="204" t="s">
        <v>729</v>
      </c>
      <c r="P262" s="205">
        <v>2</v>
      </c>
    </row>
    <row r="263" spans="2:16" ht="15" customHeight="1">
      <c r="B263" s="108">
        <v>63</v>
      </c>
      <c r="C263" s="178" t="s">
        <v>609</v>
      </c>
      <c r="D263" s="179" t="s">
        <v>868</v>
      </c>
      <c r="E263" s="179" t="s">
        <v>875</v>
      </c>
      <c r="F263" s="204">
        <v>1</v>
      </c>
      <c r="G263" s="204">
        <v>60</v>
      </c>
      <c r="H263" s="205">
        <v>1.15</v>
      </c>
      <c r="I263" s="205">
        <v>0.75</v>
      </c>
      <c r="J263" s="139">
        <v>0.11</v>
      </c>
      <c r="K263" s="139">
        <v>0.08</v>
      </c>
      <c r="L263" s="204">
        <v>45.97701149425287</v>
      </c>
      <c r="M263" s="206">
        <v>1.92</v>
      </c>
      <c r="N263" s="204" t="s">
        <v>730</v>
      </c>
      <c r="O263" s="204" t="s">
        <v>731</v>
      </c>
      <c r="P263" s="205">
        <v>1</v>
      </c>
    </row>
    <row r="264" spans="2:16" ht="15" customHeight="1">
      <c r="B264" s="108">
        <v>64</v>
      </c>
      <c r="C264" s="178" t="s">
        <v>609</v>
      </c>
      <c r="D264" s="179" t="s">
        <v>595</v>
      </c>
      <c r="E264" s="179" t="s">
        <v>605</v>
      </c>
      <c r="F264" s="204">
        <v>1</v>
      </c>
      <c r="G264" s="204">
        <v>420</v>
      </c>
      <c r="H264" s="205">
        <v>1.15</v>
      </c>
      <c r="I264" s="205">
        <v>0.75</v>
      </c>
      <c r="J264" s="139">
        <v>0.539</v>
      </c>
      <c r="K264" s="139">
        <v>0.49</v>
      </c>
      <c r="L264" s="204">
        <v>281.60919540229884</v>
      </c>
      <c r="M264" s="206">
        <v>1.47</v>
      </c>
      <c r="N264" s="204" t="s">
        <v>732</v>
      </c>
      <c r="O264" s="204" t="s">
        <v>733</v>
      </c>
      <c r="P264" s="205">
        <v>1</v>
      </c>
    </row>
    <row r="265" spans="2:16" ht="15" customHeight="1">
      <c r="B265" s="108">
        <v>65</v>
      </c>
      <c r="C265" s="178" t="s">
        <v>609</v>
      </c>
      <c r="D265" s="179" t="s">
        <v>843</v>
      </c>
      <c r="E265" s="179" t="s">
        <v>584</v>
      </c>
      <c r="F265" s="204">
        <v>1</v>
      </c>
      <c r="G265" s="204">
        <v>300</v>
      </c>
      <c r="H265" s="205">
        <v>1.15</v>
      </c>
      <c r="I265" s="205">
        <v>0.75</v>
      </c>
      <c r="J265" s="139">
        <v>0.38999999999999996</v>
      </c>
      <c r="K265" s="139">
        <v>0.35</v>
      </c>
      <c r="L265" s="204">
        <v>201.1494252873563</v>
      </c>
      <c r="M265" s="206">
        <v>1.09</v>
      </c>
      <c r="N265" s="204" t="s">
        <v>734</v>
      </c>
      <c r="O265" s="204" t="s">
        <v>735</v>
      </c>
      <c r="P265" s="205">
        <v>1</v>
      </c>
    </row>
    <row r="266" spans="2:16" ht="15" customHeight="1">
      <c r="B266" s="108">
        <v>66</v>
      </c>
      <c r="C266" s="178" t="s">
        <v>477</v>
      </c>
      <c r="D266" s="179" t="s">
        <v>779</v>
      </c>
      <c r="E266" s="179" t="s">
        <v>607</v>
      </c>
      <c r="F266" s="204">
        <v>1</v>
      </c>
      <c r="G266" s="204">
        <v>25</v>
      </c>
      <c r="H266" s="204">
        <v>25</v>
      </c>
      <c r="I266" s="204">
        <v>3</v>
      </c>
      <c r="J266" s="139">
        <v>3.468</v>
      </c>
      <c r="K266" s="139">
        <v>3.018</v>
      </c>
      <c r="L266" s="204">
        <v>1734.4827586206898</v>
      </c>
      <c r="M266" s="206">
        <v>2.05</v>
      </c>
      <c r="N266" s="204" t="s">
        <v>736</v>
      </c>
      <c r="O266" s="204" t="s">
        <v>737</v>
      </c>
      <c r="P266" s="205">
        <v>2</v>
      </c>
    </row>
    <row r="267" spans="2:16" s="135" customFormat="1" ht="15" customHeight="1">
      <c r="B267" s="108">
        <v>67</v>
      </c>
      <c r="C267" s="189" t="s">
        <v>611</v>
      </c>
      <c r="D267" s="190" t="s">
        <v>876</v>
      </c>
      <c r="E267" s="190" t="s">
        <v>608</v>
      </c>
      <c r="F267" s="204">
        <v>1</v>
      </c>
      <c r="G267" s="204">
        <v>20</v>
      </c>
      <c r="H267" s="204">
        <v>20</v>
      </c>
      <c r="I267" s="204">
        <v>3</v>
      </c>
      <c r="J267" s="139">
        <v>1.837</v>
      </c>
      <c r="K267" s="139">
        <v>1.627</v>
      </c>
      <c r="L267" s="204">
        <v>856.3157894736842</v>
      </c>
      <c r="M267" s="206">
        <v>0.85</v>
      </c>
      <c r="N267" s="204">
        <v>23.636677</v>
      </c>
      <c r="O267" s="204">
        <v>81.856582</v>
      </c>
      <c r="P267" s="205">
        <v>2</v>
      </c>
    </row>
    <row r="268" spans="2:16" s="135" customFormat="1" ht="15" customHeight="1">
      <c r="B268" s="108">
        <v>68</v>
      </c>
      <c r="C268" s="189" t="s">
        <v>312</v>
      </c>
      <c r="D268" s="190" t="s">
        <v>778</v>
      </c>
      <c r="E268" s="191" t="s">
        <v>779</v>
      </c>
      <c r="F268" s="204">
        <v>1</v>
      </c>
      <c r="G268" s="204">
        <v>20</v>
      </c>
      <c r="H268" s="204">
        <v>20</v>
      </c>
      <c r="I268" s="204">
        <v>3</v>
      </c>
      <c r="J268" s="139">
        <v>2.05362</v>
      </c>
      <c r="K268" s="139">
        <v>1.8674607</v>
      </c>
      <c r="L268" s="204">
        <v>982.8740526315789</v>
      </c>
      <c r="M268" s="206">
        <v>0.85</v>
      </c>
      <c r="N268" s="204">
        <v>23.633375</v>
      </c>
      <c r="O268" s="204">
        <v>81.872961</v>
      </c>
      <c r="P268" s="205">
        <v>2</v>
      </c>
    </row>
    <row r="269" spans="2:16" s="135" customFormat="1" ht="15" customHeight="1">
      <c r="B269" s="108">
        <v>69</v>
      </c>
      <c r="C269" s="194" t="s">
        <v>312</v>
      </c>
      <c r="D269" s="190" t="s">
        <v>780</v>
      </c>
      <c r="E269" s="191" t="s">
        <v>781</v>
      </c>
      <c r="F269" s="204">
        <v>1</v>
      </c>
      <c r="G269" s="204">
        <v>25</v>
      </c>
      <c r="H269" s="204">
        <v>25</v>
      </c>
      <c r="I269" s="204">
        <v>3</v>
      </c>
      <c r="J269" s="139">
        <v>2.41299</v>
      </c>
      <c r="K269" s="139">
        <v>2.2</v>
      </c>
      <c r="L269" s="204">
        <v>1157.8947368421054</v>
      </c>
      <c r="M269" s="206">
        <v>1.5</v>
      </c>
      <c r="N269" s="204">
        <v>23.633208</v>
      </c>
      <c r="O269" s="204">
        <v>81.870907</v>
      </c>
      <c r="P269" s="205">
        <v>2</v>
      </c>
    </row>
    <row r="270" spans="2:16" ht="15.75" customHeight="1">
      <c r="B270" s="199" t="s">
        <v>450</v>
      </c>
      <c r="C270" s="199"/>
      <c r="D270" s="134"/>
      <c r="E270" s="192"/>
      <c r="F270" s="204"/>
      <c r="G270" s="204"/>
      <c r="H270" s="204"/>
      <c r="I270" s="204"/>
      <c r="J270" s="139"/>
      <c r="K270" s="139"/>
      <c r="L270" s="204"/>
      <c r="M270" s="206"/>
      <c r="N270" s="204"/>
      <c r="O270" s="204"/>
      <c r="P270" s="205"/>
    </row>
    <row r="271" spans="2:16" ht="16.5" customHeight="1">
      <c r="B271" s="199" t="s">
        <v>582</v>
      </c>
      <c r="C271" s="199"/>
      <c r="D271" s="134"/>
      <c r="E271" s="192"/>
      <c r="F271" s="204"/>
      <c r="G271" s="204"/>
      <c r="H271" s="204"/>
      <c r="I271" s="204"/>
      <c r="J271" s="139"/>
      <c r="K271" s="139"/>
      <c r="L271" s="204"/>
      <c r="M271" s="206"/>
      <c r="N271" s="204"/>
      <c r="O271" s="204"/>
      <c r="P271" s="205"/>
    </row>
    <row r="272" spans="2:16" ht="15" customHeight="1">
      <c r="B272" s="108">
        <v>1</v>
      </c>
      <c r="C272" s="178" t="s">
        <v>307</v>
      </c>
      <c r="D272" s="179" t="s">
        <v>286</v>
      </c>
      <c r="E272" s="179" t="s">
        <v>286</v>
      </c>
      <c r="F272" s="204">
        <v>5</v>
      </c>
      <c r="G272" s="204">
        <v>4</v>
      </c>
      <c r="H272" s="204">
        <v>2.5</v>
      </c>
      <c r="I272" s="204">
        <v>1</v>
      </c>
      <c r="J272" s="139">
        <v>0.22</v>
      </c>
      <c r="K272" s="139">
        <v>0.2</v>
      </c>
      <c r="L272" s="204">
        <v>114.94252873563218</v>
      </c>
      <c r="M272" s="206">
        <v>5.65</v>
      </c>
      <c r="N272" s="204" t="s">
        <v>741</v>
      </c>
      <c r="O272" s="204" t="s">
        <v>742</v>
      </c>
      <c r="P272" s="205">
        <v>3</v>
      </c>
    </row>
    <row r="273" spans="2:16" ht="15" customHeight="1">
      <c r="B273" s="108">
        <v>2</v>
      </c>
      <c r="C273" s="178" t="s">
        <v>738</v>
      </c>
      <c r="D273" s="179" t="s">
        <v>286</v>
      </c>
      <c r="E273" s="179" t="s">
        <v>286</v>
      </c>
      <c r="F273" s="204">
        <v>1056</v>
      </c>
      <c r="G273" s="204">
        <v>5</v>
      </c>
      <c r="H273" s="204">
        <v>0.5</v>
      </c>
      <c r="I273" s="204">
        <v>0.5</v>
      </c>
      <c r="J273" s="139">
        <v>0.532</v>
      </c>
      <c r="K273" s="139">
        <v>0.45</v>
      </c>
      <c r="L273" s="204">
        <v>258.62068965517244</v>
      </c>
      <c r="M273" s="206">
        <v>3.6</v>
      </c>
      <c r="N273" s="204" t="s">
        <v>743</v>
      </c>
      <c r="O273" s="204" t="s">
        <v>744</v>
      </c>
      <c r="P273" s="205">
        <v>5</v>
      </c>
    </row>
    <row r="274" spans="2:16" ht="15" customHeight="1">
      <c r="B274" s="108">
        <v>3</v>
      </c>
      <c r="C274" s="178" t="s">
        <v>307</v>
      </c>
      <c r="D274" s="179" t="s">
        <v>286</v>
      </c>
      <c r="E274" s="179" t="s">
        <v>286</v>
      </c>
      <c r="F274" s="204">
        <v>2</v>
      </c>
      <c r="G274" s="204">
        <v>4</v>
      </c>
      <c r="H274" s="204">
        <v>2.5</v>
      </c>
      <c r="I274" s="204">
        <v>1</v>
      </c>
      <c r="J274" s="139">
        <v>0.094</v>
      </c>
      <c r="K274" s="139">
        <v>0.08</v>
      </c>
      <c r="L274" s="204">
        <v>45.97701149425287</v>
      </c>
      <c r="M274" s="206">
        <v>0.97</v>
      </c>
      <c r="N274" s="204" t="s">
        <v>745</v>
      </c>
      <c r="O274" s="204" t="s">
        <v>746</v>
      </c>
      <c r="P274" s="205">
        <v>2</v>
      </c>
    </row>
    <row r="275" spans="2:16" ht="15" customHeight="1">
      <c r="B275" s="108">
        <v>4</v>
      </c>
      <c r="C275" s="178" t="s">
        <v>739</v>
      </c>
      <c r="D275" s="179" t="s">
        <v>286</v>
      </c>
      <c r="E275" s="179" t="s">
        <v>286</v>
      </c>
      <c r="F275" s="204">
        <v>1</v>
      </c>
      <c r="G275" s="204">
        <v>6</v>
      </c>
      <c r="H275" s="204">
        <v>2</v>
      </c>
      <c r="I275" s="204">
        <v>1.5</v>
      </c>
      <c r="J275" s="139">
        <v>7.97</v>
      </c>
      <c r="K275" s="139">
        <v>2.5</v>
      </c>
      <c r="L275" s="204">
        <v>1436.7816091954023</v>
      </c>
      <c r="M275" s="206">
        <v>0.97</v>
      </c>
      <c r="N275" s="204" t="s">
        <v>747</v>
      </c>
      <c r="O275" s="204" t="s">
        <v>748</v>
      </c>
      <c r="P275" s="205">
        <v>5</v>
      </c>
    </row>
    <row r="276" spans="2:16" s="135" customFormat="1" ht="21" customHeight="1">
      <c r="B276" s="108">
        <v>5</v>
      </c>
      <c r="C276" s="178" t="s">
        <v>307</v>
      </c>
      <c r="D276" s="179" t="s">
        <v>286</v>
      </c>
      <c r="E276" s="179" t="s">
        <v>286</v>
      </c>
      <c r="F276" s="204">
        <v>1</v>
      </c>
      <c r="G276" s="204">
        <v>5</v>
      </c>
      <c r="H276" s="204">
        <v>3</v>
      </c>
      <c r="I276" s="204">
        <v>1</v>
      </c>
      <c r="J276" s="139">
        <v>0.0625</v>
      </c>
      <c r="K276" s="139">
        <v>0.05</v>
      </c>
      <c r="L276" s="204">
        <v>28.735632183908045</v>
      </c>
      <c r="M276" s="206">
        <v>0.97</v>
      </c>
      <c r="N276" s="204">
        <v>23.663236</v>
      </c>
      <c r="O276" s="204">
        <v>81.875193</v>
      </c>
      <c r="P276" s="205">
        <v>1</v>
      </c>
    </row>
    <row r="277" spans="2:16" ht="15" customHeight="1">
      <c r="B277" s="108">
        <v>6</v>
      </c>
      <c r="C277" s="178" t="s">
        <v>738</v>
      </c>
      <c r="D277" s="179" t="s">
        <v>286</v>
      </c>
      <c r="E277" s="179" t="s">
        <v>286</v>
      </c>
      <c r="F277" s="204">
        <v>1344</v>
      </c>
      <c r="G277" s="204">
        <v>5</v>
      </c>
      <c r="H277" s="204">
        <v>0.5</v>
      </c>
      <c r="I277" s="204">
        <v>0.5</v>
      </c>
      <c r="J277" s="139">
        <v>0.6599999999999999</v>
      </c>
      <c r="K277" s="139">
        <v>0.57</v>
      </c>
      <c r="L277" s="204">
        <v>327.5862068965517</v>
      </c>
      <c r="M277" s="206">
        <v>14.46</v>
      </c>
      <c r="N277" s="204" t="s">
        <v>749</v>
      </c>
      <c r="O277" s="204" t="s">
        <v>750</v>
      </c>
      <c r="P277" s="205">
        <v>4</v>
      </c>
    </row>
    <row r="278" spans="2:16" ht="15" customHeight="1">
      <c r="B278" s="108">
        <v>7</v>
      </c>
      <c r="C278" s="178" t="s">
        <v>739</v>
      </c>
      <c r="D278" s="179" t="s">
        <v>286</v>
      </c>
      <c r="E278" s="179" t="s">
        <v>286</v>
      </c>
      <c r="F278" s="204">
        <v>1</v>
      </c>
      <c r="G278" s="204">
        <v>10</v>
      </c>
      <c r="H278" s="204">
        <v>2</v>
      </c>
      <c r="I278" s="204">
        <v>1.5</v>
      </c>
      <c r="J278" s="139">
        <v>10.09</v>
      </c>
      <c r="K278" s="139">
        <v>3.14</v>
      </c>
      <c r="L278" s="204">
        <v>1804.5977011494253</v>
      </c>
      <c r="M278" s="206">
        <v>0.29</v>
      </c>
      <c r="N278" s="204" t="s">
        <v>751</v>
      </c>
      <c r="O278" s="204" t="s">
        <v>752</v>
      </c>
      <c r="P278" s="205">
        <v>6</v>
      </c>
    </row>
    <row r="279" spans="2:16" ht="15" customHeight="1">
      <c r="B279" s="108">
        <v>8</v>
      </c>
      <c r="C279" s="178" t="s">
        <v>739</v>
      </c>
      <c r="D279" s="179" t="s">
        <v>286</v>
      </c>
      <c r="E279" s="179" t="s">
        <v>286</v>
      </c>
      <c r="F279" s="204">
        <v>1</v>
      </c>
      <c r="G279" s="204">
        <v>10</v>
      </c>
      <c r="H279" s="204">
        <v>2</v>
      </c>
      <c r="I279" s="204">
        <v>1.2</v>
      </c>
      <c r="J279" s="139">
        <v>7.960000000000001</v>
      </c>
      <c r="K279" s="139">
        <v>2.48</v>
      </c>
      <c r="L279" s="204">
        <v>1425.287356321839</v>
      </c>
      <c r="M279" s="206">
        <v>1.23</v>
      </c>
      <c r="N279" s="204" t="s">
        <v>753</v>
      </c>
      <c r="O279" s="204" t="s">
        <v>754</v>
      </c>
      <c r="P279" s="205">
        <v>5</v>
      </c>
    </row>
    <row r="280" spans="2:16" ht="15" customHeight="1">
      <c r="B280" s="108">
        <v>9</v>
      </c>
      <c r="C280" s="178" t="s">
        <v>572</v>
      </c>
      <c r="D280" s="179" t="s">
        <v>286</v>
      </c>
      <c r="E280" s="179" t="s">
        <v>286</v>
      </c>
      <c r="F280" s="204">
        <v>1</v>
      </c>
      <c r="G280" s="204">
        <v>80</v>
      </c>
      <c r="H280" s="204">
        <v>80</v>
      </c>
      <c r="I280" s="204"/>
      <c r="J280" s="139">
        <v>1.16</v>
      </c>
      <c r="K280" s="139">
        <v>0.96</v>
      </c>
      <c r="L280" s="204">
        <v>551.7241379310345</v>
      </c>
      <c r="M280" s="206">
        <v>2.7</v>
      </c>
      <c r="N280" s="204" t="s">
        <v>755</v>
      </c>
      <c r="O280" s="204" t="s">
        <v>756</v>
      </c>
      <c r="P280" s="205">
        <v>3</v>
      </c>
    </row>
    <row r="281" spans="2:16" ht="15" customHeight="1">
      <c r="B281" s="108">
        <v>10</v>
      </c>
      <c r="C281" s="178" t="s">
        <v>307</v>
      </c>
      <c r="D281" s="179" t="s">
        <v>286</v>
      </c>
      <c r="E281" s="179" t="s">
        <v>286</v>
      </c>
      <c r="F281" s="204">
        <v>3</v>
      </c>
      <c r="G281" s="204">
        <v>3</v>
      </c>
      <c r="H281" s="204">
        <v>2.5</v>
      </c>
      <c r="I281" s="204">
        <v>1</v>
      </c>
      <c r="J281" s="139">
        <v>0.1045</v>
      </c>
      <c r="K281" s="139">
        <v>0.09</v>
      </c>
      <c r="L281" s="204">
        <v>51.724137931034484</v>
      </c>
      <c r="M281" s="206">
        <v>1.11</v>
      </c>
      <c r="N281" s="204" t="s">
        <v>757</v>
      </c>
      <c r="O281" s="204" t="s">
        <v>758</v>
      </c>
      <c r="P281" s="205">
        <v>2</v>
      </c>
    </row>
    <row r="282" spans="2:16" ht="15" customHeight="1">
      <c r="B282" s="108">
        <v>11</v>
      </c>
      <c r="C282" s="178" t="s">
        <v>738</v>
      </c>
      <c r="D282" s="179" t="s">
        <v>286</v>
      </c>
      <c r="E282" s="179" t="s">
        <v>286</v>
      </c>
      <c r="F282" s="204">
        <v>326</v>
      </c>
      <c r="G282" s="204">
        <v>5</v>
      </c>
      <c r="H282" s="204">
        <v>0.5</v>
      </c>
      <c r="I282" s="204">
        <v>0.5</v>
      </c>
      <c r="J282" s="139">
        <v>0.195</v>
      </c>
      <c r="K282" s="139">
        <v>0.135</v>
      </c>
      <c r="L282" s="204">
        <v>77.58620689655173</v>
      </c>
      <c r="M282" s="206">
        <v>2.33</v>
      </c>
      <c r="N282" s="204" t="s">
        <v>759</v>
      </c>
      <c r="O282" s="204" t="s">
        <v>760</v>
      </c>
      <c r="P282" s="205">
        <v>3</v>
      </c>
    </row>
    <row r="283" spans="2:16" ht="15" customHeight="1">
      <c r="B283" s="108">
        <v>12</v>
      </c>
      <c r="C283" s="178" t="s">
        <v>572</v>
      </c>
      <c r="D283" s="179" t="s">
        <v>286</v>
      </c>
      <c r="E283" s="179" t="s">
        <v>286</v>
      </c>
      <c r="F283" s="204">
        <v>1</v>
      </c>
      <c r="G283" s="204">
        <v>70</v>
      </c>
      <c r="H283" s="204">
        <v>60</v>
      </c>
      <c r="I283" s="204"/>
      <c r="J283" s="139">
        <v>0.9400000000000001</v>
      </c>
      <c r="K283" s="139">
        <v>0.77</v>
      </c>
      <c r="L283" s="204">
        <v>442.5287356321839</v>
      </c>
      <c r="M283" s="206">
        <v>1.04</v>
      </c>
      <c r="N283" s="204" t="s">
        <v>761</v>
      </c>
      <c r="O283" s="204" t="s">
        <v>762</v>
      </c>
      <c r="P283" s="205">
        <v>3</v>
      </c>
    </row>
    <row r="284" spans="2:16" ht="15" customHeight="1">
      <c r="B284" s="108">
        <v>13</v>
      </c>
      <c r="C284" s="178" t="s">
        <v>738</v>
      </c>
      <c r="D284" s="179" t="s">
        <v>286</v>
      </c>
      <c r="E284" s="179" t="s">
        <v>286</v>
      </c>
      <c r="F284" s="204">
        <v>357</v>
      </c>
      <c r="G284" s="204">
        <v>5</v>
      </c>
      <c r="H284" s="204">
        <v>0.5</v>
      </c>
      <c r="I284" s="204">
        <v>0.5</v>
      </c>
      <c r="J284" s="139">
        <v>0.21</v>
      </c>
      <c r="K284" s="139">
        <v>0.15</v>
      </c>
      <c r="L284" s="204">
        <v>86.20689655172414</v>
      </c>
      <c r="M284" s="206">
        <v>1.71</v>
      </c>
      <c r="N284" s="204" t="s">
        <v>763</v>
      </c>
      <c r="O284" s="204" t="s">
        <v>764</v>
      </c>
      <c r="P284" s="205">
        <v>3</v>
      </c>
    </row>
    <row r="285" spans="2:16" ht="15" customHeight="1">
      <c r="B285" s="108">
        <v>14</v>
      </c>
      <c r="C285" s="178" t="s">
        <v>740</v>
      </c>
      <c r="D285" s="179" t="s">
        <v>286</v>
      </c>
      <c r="E285" s="179" t="s">
        <v>286</v>
      </c>
      <c r="F285" s="204">
        <v>1200</v>
      </c>
      <c r="G285" s="204">
        <v>3</v>
      </c>
      <c r="H285" s="204">
        <v>0.5</v>
      </c>
      <c r="I285" s="204">
        <v>0.5</v>
      </c>
      <c r="J285" s="139">
        <v>0.6699999999999999</v>
      </c>
      <c r="K285" s="139">
        <v>0.57</v>
      </c>
      <c r="L285" s="204">
        <v>327.5862068965517</v>
      </c>
      <c r="M285" s="206">
        <v>12.84</v>
      </c>
      <c r="N285" s="204" t="s">
        <v>765</v>
      </c>
      <c r="O285" s="204" t="s">
        <v>766</v>
      </c>
      <c r="P285" s="205">
        <v>5</v>
      </c>
    </row>
    <row r="286" spans="2:16" ht="15" customHeight="1">
      <c r="B286" s="108">
        <v>15</v>
      </c>
      <c r="C286" s="178" t="s">
        <v>572</v>
      </c>
      <c r="D286" s="179" t="s">
        <v>286</v>
      </c>
      <c r="E286" s="179" t="s">
        <v>286</v>
      </c>
      <c r="F286" s="204">
        <v>1</v>
      </c>
      <c r="G286" s="204">
        <v>40</v>
      </c>
      <c r="H286" s="204">
        <v>50</v>
      </c>
      <c r="I286" s="204"/>
      <c r="J286" s="139">
        <v>0.494</v>
      </c>
      <c r="K286" s="139">
        <v>0.4</v>
      </c>
      <c r="L286" s="204">
        <v>229.88505747126436</v>
      </c>
      <c r="M286" s="206">
        <v>0.55</v>
      </c>
      <c r="N286" s="204" t="s">
        <v>767</v>
      </c>
      <c r="O286" s="204" t="s">
        <v>768</v>
      </c>
      <c r="P286" s="205">
        <v>3</v>
      </c>
    </row>
    <row r="287" spans="2:16" ht="15" customHeight="1">
      <c r="B287" s="108">
        <v>16</v>
      </c>
      <c r="C287" s="178" t="s">
        <v>477</v>
      </c>
      <c r="D287" s="179" t="s">
        <v>286</v>
      </c>
      <c r="E287" s="179" t="s">
        <v>286</v>
      </c>
      <c r="F287" s="204">
        <v>1</v>
      </c>
      <c r="G287" s="204">
        <v>30</v>
      </c>
      <c r="H287" s="204">
        <v>30</v>
      </c>
      <c r="I287" s="204">
        <v>3</v>
      </c>
      <c r="J287" s="139">
        <v>3.25</v>
      </c>
      <c r="K287" s="139">
        <v>3.05</v>
      </c>
      <c r="L287" s="204">
        <v>1752.8735632183907</v>
      </c>
      <c r="M287" s="206">
        <v>1.76</v>
      </c>
      <c r="N287" s="204" t="s">
        <v>769</v>
      </c>
      <c r="O287" s="204" t="s">
        <v>770</v>
      </c>
      <c r="P287" s="205">
        <v>2</v>
      </c>
    </row>
    <row r="288" spans="2:16" ht="15" customHeight="1">
      <c r="B288" s="108">
        <v>17</v>
      </c>
      <c r="C288" s="178" t="s">
        <v>739</v>
      </c>
      <c r="D288" s="179" t="s">
        <v>286</v>
      </c>
      <c r="E288" s="179" t="s">
        <v>286</v>
      </c>
      <c r="F288" s="204">
        <v>1</v>
      </c>
      <c r="G288" s="204">
        <v>12</v>
      </c>
      <c r="H288" s="204">
        <v>2</v>
      </c>
      <c r="I288" s="204">
        <v>1.2</v>
      </c>
      <c r="J288" s="139">
        <v>8.93</v>
      </c>
      <c r="K288" s="139">
        <v>2.78</v>
      </c>
      <c r="L288" s="204">
        <v>1597.7011494252874</v>
      </c>
      <c r="M288" s="206">
        <v>0.39</v>
      </c>
      <c r="N288" s="204" t="s">
        <v>707</v>
      </c>
      <c r="O288" s="204" t="s">
        <v>708</v>
      </c>
      <c r="P288" s="205">
        <v>5</v>
      </c>
    </row>
    <row r="289" spans="2:16" ht="15" customHeight="1">
      <c r="B289" s="108">
        <v>18</v>
      </c>
      <c r="C289" s="178" t="s">
        <v>572</v>
      </c>
      <c r="D289" s="179" t="s">
        <v>286</v>
      </c>
      <c r="E289" s="179" t="s">
        <v>286</v>
      </c>
      <c r="F289" s="204">
        <v>1</v>
      </c>
      <c r="G289" s="204">
        <v>70</v>
      </c>
      <c r="H289" s="204">
        <v>60</v>
      </c>
      <c r="I289" s="204"/>
      <c r="J289" s="139">
        <v>0.8270000000000001</v>
      </c>
      <c r="K289" s="139">
        <v>0.68</v>
      </c>
      <c r="L289" s="200">
        <v>390.8045977011494</v>
      </c>
      <c r="M289" s="206">
        <v>0.8</v>
      </c>
      <c r="N289" s="206" t="s">
        <v>771</v>
      </c>
      <c r="O289" s="206" t="s">
        <v>772</v>
      </c>
      <c r="P289" s="205">
        <v>3</v>
      </c>
    </row>
    <row r="290" spans="2:16" ht="15" customHeight="1">
      <c r="B290" s="108">
        <v>19</v>
      </c>
      <c r="C290" s="178" t="s">
        <v>572</v>
      </c>
      <c r="D290" s="179" t="s">
        <v>286</v>
      </c>
      <c r="E290" s="179" t="s">
        <v>286</v>
      </c>
      <c r="F290" s="204">
        <v>1</v>
      </c>
      <c r="G290" s="204">
        <v>70</v>
      </c>
      <c r="H290" s="204">
        <v>60</v>
      </c>
      <c r="I290" s="204"/>
      <c r="J290" s="139">
        <v>0.8270000000000001</v>
      </c>
      <c r="K290" s="139">
        <v>0.68</v>
      </c>
      <c r="L290" s="200">
        <v>390.8045977011494</v>
      </c>
      <c r="M290" s="206">
        <v>0.63</v>
      </c>
      <c r="N290" s="206" t="s">
        <v>712</v>
      </c>
      <c r="O290" s="206" t="s">
        <v>713</v>
      </c>
      <c r="P290" s="205">
        <v>3</v>
      </c>
    </row>
    <row r="291" spans="2:16" ht="15" customHeight="1">
      <c r="B291" s="108">
        <v>20</v>
      </c>
      <c r="C291" s="179" t="s">
        <v>307</v>
      </c>
      <c r="D291" s="179" t="s">
        <v>286</v>
      </c>
      <c r="E291" s="179" t="s">
        <v>286</v>
      </c>
      <c r="F291" s="204">
        <v>5</v>
      </c>
      <c r="G291" s="204">
        <v>6</v>
      </c>
      <c r="H291" s="204">
        <v>2.5</v>
      </c>
      <c r="I291" s="204">
        <v>1</v>
      </c>
      <c r="J291" s="139">
        <v>0.325</v>
      </c>
      <c r="K291" s="139">
        <v>0.3</v>
      </c>
      <c r="L291" s="204">
        <v>172.41379310344828</v>
      </c>
      <c r="M291" s="206">
        <v>1.63</v>
      </c>
      <c r="N291" s="200" t="s">
        <v>712</v>
      </c>
      <c r="O291" s="200" t="s">
        <v>713</v>
      </c>
      <c r="P291" s="205">
        <v>3</v>
      </c>
    </row>
    <row r="292" spans="2:16" s="90" customFormat="1" ht="15" customHeight="1" thickBot="1">
      <c r="B292" s="195" t="s">
        <v>232</v>
      </c>
      <c r="C292" s="196"/>
      <c r="D292" s="197"/>
      <c r="E292" s="198"/>
      <c r="F292" s="207"/>
      <c r="G292" s="208"/>
      <c r="H292" s="208"/>
      <c r="I292" s="208"/>
      <c r="J292" s="208">
        <f>SUM(J78:J291)</f>
        <v>213.873112</v>
      </c>
      <c r="K292" s="208">
        <f>SUM(K78:K291)</f>
        <v>141.32208590000002</v>
      </c>
      <c r="L292" s="208">
        <f>SUM(L78:L291)</f>
        <v>79423.57818088328</v>
      </c>
      <c r="M292" s="208">
        <f>SUM(M78:M291)</f>
        <v>256.0199999999999</v>
      </c>
      <c r="N292" s="209"/>
      <c r="O292" s="209"/>
      <c r="P292" s="210">
        <f>SUM(P78:P291)</f>
        <v>391</v>
      </c>
    </row>
  </sheetData>
  <mergeCells count="33">
    <mergeCell ref="B200:C200"/>
    <mergeCell ref="B270:C270"/>
    <mergeCell ref="B271:C271"/>
    <mergeCell ref="B77:C77"/>
    <mergeCell ref="B292:D292"/>
    <mergeCell ref="B125:C125"/>
    <mergeCell ref="B126:C126"/>
    <mergeCell ref="B140:C140"/>
    <mergeCell ref="B141:C141"/>
    <mergeCell ref="B191:C191"/>
    <mergeCell ref="B192:C192"/>
    <mergeCell ref="B199:C199"/>
    <mergeCell ref="B76:C76"/>
    <mergeCell ref="B74:B75"/>
    <mergeCell ref="C74:C75"/>
    <mergeCell ref="D74:D75"/>
    <mergeCell ref="F74:F75"/>
    <mergeCell ref="S7:T7"/>
    <mergeCell ref="D73:P73"/>
    <mergeCell ref="B1:P1"/>
    <mergeCell ref="J17:M17"/>
    <mergeCell ref="F9:M9"/>
    <mergeCell ref="F6:L6"/>
    <mergeCell ref="F7:L7"/>
    <mergeCell ref="F8:L8"/>
    <mergeCell ref="F15:G15"/>
    <mergeCell ref="F16:O16"/>
    <mergeCell ref="P74:P75"/>
    <mergeCell ref="F3:M3"/>
    <mergeCell ref="F55:J55"/>
    <mergeCell ref="F5:P5"/>
    <mergeCell ref="F22:H22"/>
    <mergeCell ref="G74:I7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70" t="s">
        <v>233</v>
      </c>
      <c r="B1" s="170"/>
      <c r="C1" s="170"/>
      <c r="D1" s="170"/>
      <c r="E1" s="170"/>
      <c r="F1" s="170"/>
      <c r="G1" s="60" t="s">
        <v>234</v>
      </c>
    </row>
    <row r="2" spans="1:7" ht="15">
      <c r="A2" s="169" t="s">
        <v>33</v>
      </c>
      <c r="B2" s="169"/>
      <c r="C2" s="169"/>
      <c r="D2" s="169"/>
      <c r="E2" s="169"/>
      <c r="F2" s="169"/>
      <c r="G2" s="169"/>
    </row>
    <row r="3" spans="1:7" ht="15">
      <c r="A3" s="61" t="s">
        <v>34</v>
      </c>
      <c r="B3" s="168">
        <v>302</v>
      </c>
      <c r="C3" s="168"/>
      <c r="D3" s="168"/>
      <c r="E3" s="168"/>
      <c r="F3" s="168"/>
      <c r="G3" s="168"/>
    </row>
    <row r="4" spans="1:7" ht="15">
      <c r="A4" s="61" t="s">
        <v>35</v>
      </c>
      <c r="B4" s="171">
        <v>1445</v>
      </c>
      <c r="C4" s="171"/>
      <c r="D4" s="171"/>
      <c r="E4" s="171"/>
      <c r="F4" s="171"/>
      <c r="G4" s="171"/>
    </row>
    <row r="5" spans="1:7" ht="15">
      <c r="A5" s="61" t="s">
        <v>36</v>
      </c>
      <c r="B5" s="168">
        <v>291</v>
      </c>
      <c r="C5" s="168"/>
      <c r="D5" s="168"/>
      <c r="E5" s="168"/>
      <c r="F5" s="168"/>
      <c r="G5" s="168"/>
    </row>
    <row r="6" spans="1:7" ht="15">
      <c r="A6" s="61" t="s">
        <v>37</v>
      </c>
      <c r="B6" s="171">
        <v>1329</v>
      </c>
      <c r="C6" s="171"/>
      <c r="D6" s="171"/>
      <c r="E6" s="171"/>
      <c r="F6" s="171"/>
      <c r="G6" s="171"/>
    </row>
    <row r="7" spans="1:7" ht="15">
      <c r="A7" s="61" t="s">
        <v>38</v>
      </c>
      <c r="B7" s="168">
        <v>1.05</v>
      </c>
      <c r="C7" s="168"/>
      <c r="D7" s="168"/>
      <c r="E7" s="168"/>
      <c r="F7" s="168"/>
      <c r="G7" s="168"/>
    </row>
    <row r="8" spans="1:7" ht="15">
      <c r="A8" s="61" t="s">
        <v>39</v>
      </c>
      <c r="B8" s="168">
        <v>65.46</v>
      </c>
      <c r="C8" s="168"/>
      <c r="D8" s="168"/>
      <c r="E8" s="168"/>
      <c r="F8" s="168"/>
      <c r="G8" s="168"/>
    </row>
    <row r="9" spans="1:7" ht="21">
      <c r="A9" s="62" t="s">
        <v>40</v>
      </c>
      <c r="B9" s="63" t="s">
        <v>41</v>
      </c>
      <c r="C9" s="63" t="s">
        <v>42</v>
      </c>
      <c r="D9" s="63" t="s">
        <v>43</v>
      </c>
      <c r="E9" s="63" t="s">
        <v>44</v>
      </c>
      <c r="F9" s="63" t="s">
        <v>45</v>
      </c>
      <c r="G9" s="64" t="s">
        <v>46</v>
      </c>
    </row>
    <row r="10" spans="1:7" ht="15">
      <c r="A10" s="61" t="s">
        <v>47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6"/>
    </row>
    <row r="11" spans="1:7" ht="15">
      <c r="A11" s="61" t="s">
        <v>48</v>
      </c>
      <c r="B11" s="67">
        <v>9390</v>
      </c>
      <c r="C11" s="67">
        <v>37789</v>
      </c>
      <c r="D11" s="67">
        <v>32713</v>
      </c>
      <c r="E11" s="67">
        <v>34769</v>
      </c>
      <c r="F11" s="67">
        <v>15342</v>
      </c>
      <c r="G11" s="66"/>
    </row>
    <row r="12" spans="1:7" ht="15">
      <c r="A12" s="61" t="s">
        <v>49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59"/>
    </row>
    <row r="13" spans="1:7" ht="15">
      <c r="A13" s="61" t="s">
        <v>50</v>
      </c>
      <c r="B13" s="65">
        <v>0</v>
      </c>
      <c r="C13" s="65"/>
      <c r="D13" s="65"/>
      <c r="E13" s="65"/>
      <c r="F13" s="65"/>
      <c r="G13" s="66"/>
    </row>
    <row r="14" spans="1:7" ht="15">
      <c r="A14" s="61" t="s">
        <v>51</v>
      </c>
      <c r="B14" s="65">
        <v>1.66</v>
      </c>
      <c r="C14" s="65">
        <v>1.37</v>
      </c>
      <c r="D14" s="65">
        <v>1.13</v>
      </c>
      <c r="E14" s="65">
        <v>0.89</v>
      </c>
      <c r="F14" s="65">
        <v>1.1</v>
      </c>
      <c r="G14" s="59"/>
    </row>
    <row r="15" spans="1:7" ht="15">
      <c r="A15" s="61" t="s">
        <v>52</v>
      </c>
      <c r="B15" s="65">
        <v>54.1</v>
      </c>
      <c r="C15" s="65">
        <v>50.59</v>
      </c>
      <c r="D15" s="65">
        <v>53.89</v>
      </c>
      <c r="E15" s="65">
        <v>51.82</v>
      </c>
      <c r="F15" s="65">
        <v>44.81</v>
      </c>
      <c r="G15" s="59"/>
    </row>
    <row r="16" spans="1:7" ht="15">
      <c r="A16" s="61" t="s">
        <v>53</v>
      </c>
      <c r="B16" s="65">
        <v>47.74</v>
      </c>
      <c r="C16" s="65">
        <v>48.15</v>
      </c>
      <c r="D16" s="65">
        <v>47.82</v>
      </c>
      <c r="E16" s="65">
        <v>51.61</v>
      </c>
      <c r="F16" s="65">
        <v>51.3</v>
      </c>
      <c r="G16" s="59"/>
    </row>
    <row r="17" spans="1:7" ht="15">
      <c r="A17" s="61" t="s">
        <v>54</v>
      </c>
      <c r="B17" s="65">
        <v>42.49</v>
      </c>
      <c r="C17" s="65">
        <v>133.06</v>
      </c>
      <c r="D17" s="65">
        <v>115.19</v>
      </c>
      <c r="E17" s="65">
        <v>124.18</v>
      </c>
      <c r="F17" s="65">
        <v>57.25</v>
      </c>
      <c r="G17" s="59"/>
    </row>
    <row r="18" spans="1:7" ht="15">
      <c r="A18" s="61" t="s">
        <v>55</v>
      </c>
      <c r="B18" s="65">
        <v>189.85</v>
      </c>
      <c r="C18" s="65">
        <v>175.93</v>
      </c>
      <c r="D18" s="65">
        <v>174</v>
      </c>
      <c r="E18" s="65">
        <v>172</v>
      </c>
      <c r="F18" s="65">
        <v>167</v>
      </c>
      <c r="G18" s="59"/>
    </row>
    <row r="19" spans="1:7" ht="15">
      <c r="A19" s="61" t="s">
        <v>56</v>
      </c>
      <c r="B19" s="65">
        <v>0</v>
      </c>
      <c r="C19" s="65">
        <v>233</v>
      </c>
      <c r="D19" s="65">
        <v>204</v>
      </c>
      <c r="E19" s="65">
        <v>198</v>
      </c>
      <c r="F19" s="65">
        <v>23</v>
      </c>
      <c r="G19" s="59"/>
    </row>
    <row r="20" spans="1:7" ht="15">
      <c r="A20" s="61" t="s">
        <v>57</v>
      </c>
      <c r="B20" s="65">
        <v>221</v>
      </c>
      <c r="C20" s="65">
        <v>284</v>
      </c>
      <c r="D20" s="65">
        <v>284</v>
      </c>
      <c r="E20" s="65">
        <v>280</v>
      </c>
      <c r="F20" s="65">
        <v>268</v>
      </c>
      <c r="G20" s="66"/>
    </row>
    <row r="21" spans="1:7" ht="15">
      <c r="A21" s="61" t="s">
        <v>58</v>
      </c>
      <c r="B21" s="65">
        <v>455</v>
      </c>
      <c r="C21" s="65">
        <v>627</v>
      </c>
      <c r="D21" s="65">
        <v>617</v>
      </c>
      <c r="E21" s="65">
        <v>606</v>
      </c>
      <c r="F21" s="65">
        <v>555</v>
      </c>
      <c r="G21" s="66"/>
    </row>
    <row r="22" spans="1:7" ht="15">
      <c r="A22" s="61" t="s">
        <v>59</v>
      </c>
      <c r="B22" s="65">
        <v>1</v>
      </c>
      <c r="C22" s="65">
        <v>4</v>
      </c>
      <c r="D22" s="65">
        <v>0</v>
      </c>
      <c r="E22" s="65">
        <v>1</v>
      </c>
      <c r="F22" s="65">
        <v>0</v>
      </c>
      <c r="G22" s="59"/>
    </row>
    <row r="23" spans="1:7" ht="15">
      <c r="A23" s="169" t="s">
        <v>60</v>
      </c>
      <c r="B23" s="169"/>
      <c r="C23" s="169"/>
      <c r="D23" s="169"/>
      <c r="E23" s="169"/>
      <c r="F23" s="169"/>
      <c r="G23" s="169"/>
    </row>
    <row r="24" spans="1:7" ht="15">
      <c r="A24" s="61" t="s">
        <v>61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59"/>
    </row>
    <row r="25" spans="1:7" ht="15">
      <c r="A25" s="61" t="s">
        <v>62</v>
      </c>
      <c r="B25" s="65">
        <v>47</v>
      </c>
      <c r="C25" s="65">
        <v>75</v>
      </c>
      <c r="D25" s="65">
        <v>117</v>
      </c>
      <c r="E25" s="65">
        <v>85</v>
      </c>
      <c r="F25" s="65">
        <v>80</v>
      </c>
      <c r="G25" s="66"/>
    </row>
    <row r="26" spans="1:7" ht="15">
      <c r="A26" s="61" t="s">
        <v>63</v>
      </c>
      <c r="B26" s="65">
        <v>19</v>
      </c>
      <c r="C26" s="65">
        <v>41</v>
      </c>
      <c r="D26" s="65">
        <v>42</v>
      </c>
      <c r="E26" s="65">
        <v>44</v>
      </c>
      <c r="F26" s="65">
        <v>41</v>
      </c>
      <c r="G26" s="66"/>
    </row>
    <row r="27" spans="1:7" ht="15">
      <c r="A27" s="61" t="s">
        <v>64</v>
      </c>
      <c r="B27" s="65">
        <v>28</v>
      </c>
      <c r="C27" s="65">
        <v>34</v>
      </c>
      <c r="D27" s="65">
        <v>75</v>
      </c>
      <c r="E27" s="65">
        <v>41</v>
      </c>
      <c r="F27" s="65">
        <v>39</v>
      </c>
      <c r="G27" s="59"/>
    </row>
    <row r="28" spans="1:7" ht="15">
      <c r="A28" s="61" t="s">
        <v>65</v>
      </c>
      <c r="B28" s="65">
        <v>83.17</v>
      </c>
      <c r="C28" s="65">
        <v>85.02</v>
      </c>
      <c r="D28" s="65">
        <v>77.45</v>
      </c>
      <c r="E28" s="65">
        <v>86.74</v>
      </c>
      <c r="F28" s="65">
        <v>69.31</v>
      </c>
      <c r="G28" s="59"/>
    </row>
    <row r="29" spans="1:7" ht="15">
      <c r="A29" s="61" t="s">
        <v>66</v>
      </c>
      <c r="B29" s="65">
        <v>85.11</v>
      </c>
      <c r="C29" s="65">
        <v>90.67</v>
      </c>
      <c r="D29" s="65">
        <v>94.02</v>
      </c>
      <c r="E29" s="65">
        <v>82.35</v>
      </c>
      <c r="F29" s="65">
        <v>80</v>
      </c>
      <c r="G29" s="59"/>
    </row>
    <row r="30" spans="1:7" ht="15">
      <c r="A30" s="169" t="s">
        <v>67</v>
      </c>
      <c r="B30" s="169"/>
      <c r="C30" s="169"/>
      <c r="D30" s="169"/>
      <c r="E30" s="169"/>
      <c r="F30" s="169"/>
      <c r="G30" s="169"/>
    </row>
    <row r="31" spans="1:7" ht="15">
      <c r="A31" s="61" t="s">
        <v>68</v>
      </c>
      <c r="B31" s="65">
        <v>33.78</v>
      </c>
      <c r="C31" s="65">
        <v>70.99</v>
      </c>
      <c r="D31" s="65">
        <v>62.08</v>
      </c>
      <c r="E31" s="65">
        <v>68.25</v>
      </c>
      <c r="F31" s="65">
        <v>28.57</v>
      </c>
      <c r="G31" s="59"/>
    </row>
    <row r="32" spans="1:7" ht="15">
      <c r="A32" s="61" t="s">
        <v>69</v>
      </c>
      <c r="B32" s="65">
        <v>25.31</v>
      </c>
      <c r="C32" s="65">
        <v>60.5</v>
      </c>
      <c r="D32" s="65">
        <v>55.2</v>
      </c>
      <c r="E32" s="65">
        <v>59.49</v>
      </c>
      <c r="F32" s="65">
        <v>24.23</v>
      </c>
      <c r="G32" s="59"/>
    </row>
    <row r="33" spans="1:7" ht="15">
      <c r="A33" s="61" t="s">
        <v>70</v>
      </c>
      <c r="B33" s="65">
        <v>8.28</v>
      </c>
      <c r="C33" s="65">
        <v>9.83</v>
      </c>
      <c r="D33" s="65">
        <v>6.08</v>
      </c>
      <c r="E33" s="65">
        <v>7.78</v>
      </c>
      <c r="F33" s="65">
        <v>3.46</v>
      </c>
      <c r="G33" s="59"/>
    </row>
    <row r="34" spans="1:7" ht="15">
      <c r="A34" s="61" t="s">
        <v>71</v>
      </c>
      <c r="B34" s="65">
        <v>24.65</v>
      </c>
      <c r="C34" s="65">
        <v>13.98</v>
      </c>
      <c r="D34" s="65">
        <v>9.92</v>
      </c>
      <c r="E34" s="65">
        <v>11.56</v>
      </c>
      <c r="F34" s="65">
        <v>12.51</v>
      </c>
      <c r="G34" s="59"/>
    </row>
    <row r="35" spans="1:7" ht="15">
      <c r="A35" s="61" t="s">
        <v>72</v>
      </c>
      <c r="B35" s="65">
        <v>0.18</v>
      </c>
      <c r="C35" s="65">
        <v>0.66</v>
      </c>
      <c r="D35" s="65">
        <v>0.8</v>
      </c>
      <c r="E35" s="65">
        <v>0.98</v>
      </c>
      <c r="F35" s="65">
        <v>0.88</v>
      </c>
      <c r="G35" s="59"/>
    </row>
    <row r="36" spans="1:7" ht="15">
      <c r="A36" s="61" t="s">
        <v>73</v>
      </c>
      <c r="B36" s="65">
        <v>0.53</v>
      </c>
      <c r="C36" s="65">
        <v>0.93</v>
      </c>
      <c r="D36" s="65">
        <v>1.29</v>
      </c>
      <c r="E36" s="65">
        <v>1.44</v>
      </c>
      <c r="F36" s="65">
        <v>3.08</v>
      </c>
      <c r="G36" s="59"/>
    </row>
    <row r="37" spans="1:7" ht="15">
      <c r="A37" s="61" t="s">
        <v>74</v>
      </c>
      <c r="B37" s="65">
        <v>193.08</v>
      </c>
      <c r="C37" s="65">
        <v>202</v>
      </c>
      <c r="D37" s="65">
        <v>176.44</v>
      </c>
      <c r="E37" s="65">
        <v>195.03</v>
      </c>
      <c r="F37" s="65">
        <v>178.38</v>
      </c>
      <c r="G37" s="59"/>
    </row>
    <row r="38" spans="1:7" ht="15">
      <c r="A38" s="61" t="s">
        <v>75</v>
      </c>
      <c r="B38" s="65">
        <v>100</v>
      </c>
      <c r="C38" s="65">
        <v>100</v>
      </c>
      <c r="D38" s="65">
        <v>99.98</v>
      </c>
      <c r="E38" s="65">
        <v>99.73</v>
      </c>
      <c r="F38" s="65">
        <v>100</v>
      </c>
      <c r="G38" s="59"/>
    </row>
    <row r="39" spans="1:7" ht="15">
      <c r="A39" s="61" t="s">
        <v>76</v>
      </c>
      <c r="B39" s="65">
        <v>100</v>
      </c>
      <c r="C39" s="65">
        <v>79.31</v>
      </c>
      <c r="D39" s="65">
        <v>90.55</v>
      </c>
      <c r="E39" s="65">
        <v>100</v>
      </c>
      <c r="F39" s="65">
        <v>45.71</v>
      </c>
      <c r="G39" s="65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49" customWidth="1"/>
    <col min="2" max="2" width="13.7109375" style="49" customWidth="1"/>
    <col min="3" max="3" width="27.00390625" style="78" customWidth="1"/>
    <col min="4" max="4" width="16.28125" style="49" customWidth="1"/>
    <col min="5" max="6" width="9.140625" style="49" customWidth="1"/>
    <col min="7" max="7" width="10.7109375" style="49" customWidth="1"/>
    <col min="8" max="8" width="11.7109375" style="49" customWidth="1"/>
    <col min="9" max="9" width="15.7109375" style="49" customWidth="1"/>
    <col min="10" max="10" width="15.28125" style="49" customWidth="1"/>
    <col min="11" max="11" width="13.8515625" style="0" customWidth="1"/>
    <col min="12" max="12" width="16.8515625" style="82" customWidth="1"/>
    <col min="13" max="16384" width="9.140625" style="49" customWidth="1"/>
  </cols>
  <sheetData>
    <row r="1" spans="1:11" ht="23.25" customHeight="1">
      <c r="A1" s="175" t="s">
        <v>258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s="73" customFormat="1" ht="48" customHeight="1">
      <c r="A2" s="74" t="s">
        <v>225</v>
      </c>
      <c r="B2" s="74" t="s">
        <v>226</v>
      </c>
      <c r="C2" s="79" t="s">
        <v>227</v>
      </c>
      <c r="D2" s="74"/>
      <c r="E2" s="74" t="s">
        <v>222</v>
      </c>
      <c r="F2" s="74" t="s">
        <v>223</v>
      </c>
      <c r="G2" s="74" t="s">
        <v>224</v>
      </c>
      <c r="H2" s="74" t="s">
        <v>259</v>
      </c>
      <c r="I2" s="74" t="s">
        <v>264</v>
      </c>
      <c r="J2" s="74" t="s">
        <v>253</v>
      </c>
      <c r="K2" s="74" t="s">
        <v>228</v>
      </c>
    </row>
    <row r="3" spans="1:11" s="73" customFormat="1" ht="16.5" customHeight="1">
      <c r="A3" s="74"/>
      <c r="B3" s="74"/>
      <c r="C3" s="79"/>
      <c r="D3" s="74" t="s">
        <v>265</v>
      </c>
      <c r="E3" s="74" t="s">
        <v>260</v>
      </c>
      <c r="F3" s="74" t="s">
        <v>260</v>
      </c>
      <c r="G3" s="74" t="s">
        <v>260</v>
      </c>
      <c r="H3" s="74" t="s">
        <v>261</v>
      </c>
      <c r="I3" s="74" t="s">
        <v>262</v>
      </c>
      <c r="J3" s="74" t="s">
        <v>263</v>
      </c>
      <c r="K3" s="74" t="s">
        <v>263</v>
      </c>
    </row>
    <row r="4" spans="1:11" ht="15" customHeight="1">
      <c r="A4" s="51">
        <v>1</v>
      </c>
      <c r="B4" s="51" t="s">
        <v>165</v>
      </c>
      <c r="C4" s="75" t="s">
        <v>100</v>
      </c>
      <c r="D4" s="52" t="s">
        <v>166</v>
      </c>
      <c r="E4" s="49">
        <v>25</v>
      </c>
      <c r="F4" s="49">
        <v>25</v>
      </c>
      <c r="G4" s="49">
        <v>3</v>
      </c>
      <c r="H4" s="80">
        <f aca="true" t="shared" si="0" ref="H4:H35">(E4+(E4-(2*G4*0.1)*(G4/0.3-1)))/2*(F4+(F4-(2*G4*0.1)*(G4/0.3-1)))/2*G4</f>
        <v>1491.8700000000001</v>
      </c>
      <c r="I4" s="80">
        <f>0.75*(H4/0.15)/10000</f>
        <v>0.745935</v>
      </c>
      <c r="J4" s="50">
        <f>I4*2</f>
        <v>1.49187</v>
      </c>
      <c r="K4" s="50">
        <f>+J4+I4</f>
        <v>2.237805</v>
      </c>
    </row>
    <row r="5" spans="1:11" ht="15" customHeight="1">
      <c r="A5" s="51">
        <v>2</v>
      </c>
      <c r="B5" s="51" t="s">
        <v>165</v>
      </c>
      <c r="C5" s="75" t="s">
        <v>101</v>
      </c>
      <c r="D5" s="52" t="s">
        <v>168</v>
      </c>
      <c r="E5" s="72">
        <v>40</v>
      </c>
      <c r="F5" s="72">
        <v>40</v>
      </c>
      <c r="G5" s="49">
        <v>3</v>
      </c>
      <c r="H5" s="80">
        <f t="shared" si="0"/>
        <v>4173.869999999999</v>
      </c>
      <c r="I5" s="80">
        <f aca="true" t="shared" si="1" ref="I5:I68">0.75*(H5/0.15)/10000</f>
        <v>2.086935</v>
      </c>
      <c r="J5" s="50">
        <f aca="true" t="shared" si="2" ref="J5:J68">I5*2</f>
        <v>4.17387</v>
      </c>
      <c r="K5" s="50">
        <f aca="true" t="shared" si="3" ref="K5:K68">+J5+I5</f>
        <v>6.2608049999999995</v>
      </c>
    </row>
    <row r="6" spans="1:11" ht="15">
      <c r="A6" s="51">
        <v>3</v>
      </c>
      <c r="B6" s="51" t="s">
        <v>165</v>
      </c>
      <c r="C6" s="75" t="s">
        <v>102</v>
      </c>
      <c r="D6" s="52" t="s">
        <v>167</v>
      </c>
      <c r="E6" s="49">
        <v>30</v>
      </c>
      <c r="F6" s="49">
        <v>30</v>
      </c>
      <c r="G6" s="49">
        <v>3</v>
      </c>
      <c r="H6" s="80">
        <f t="shared" si="0"/>
        <v>2235.8700000000003</v>
      </c>
      <c r="I6" s="80">
        <f t="shared" si="1"/>
        <v>1.1179350000000001</v>
      </c>
      <c r="J6" s="50">
        <f t="shared" si="2"/>
        <v>2.2358700000000002</v>
      </c>
      <c r="K6" s="50">
        <f t="shared" si="3"/>
        <v>3.3538050000000004</v>
      </c>
    </row>
    <row r="7" spans="1:11" ht="15">
      <c r="A7" s="51">
        <v>4</v>
      </c>
      <c r="B7" s="51" t="s">
        <v>165</v>
      </c>
      <c r="C7" s="75" t="s">
        <v>102</v>
      </c>
      <c r="D7" s="52" t="s">
        <v>166</v>
      </c>
      <c r="E7" s="49">
        <v>23</v>
      </c>
      <c r="F7" s="49">
        <v>23</v>
      </c>
      <c r="G7" s="49">
        <v>3</v>
      </c>
      <c r="H7" s="80">
        <f t="shared" si="0"/>
        <v>1236.27</v>
      </c>
      <c r="I7" s="80">
        <f t="shared" si="1"/>
        <v>0.618135</v>
      </c>
      <c r="J7" s="50">
        <f t="shared" si="2"/>
        <v>1.23627</v>
      </c>
      <c r="K7" s="50">
        <f t="shared" si="3"/>
        <v>1.8544049999999999</v>
      </c>
    </row>
    <row r="8" spans="1:11" ht="15">
      <c r="A8" s="51">
        <v>5</v>
      </c>
      <c r="B8" s="51" t="s">
        <v>165</v>
      </c>
      <c r="C8" s="75" t="s">
        <v>103</v>
      </c>
      <c r="D8" s="52" t="s">
        <v>168</v>
      </c>
      <c r="E8" s="49">
        <v>40</v>
      </c>
      <c r="F8" s="49">
        <v>40</v>
      </c>
      <c r="G8" s="49">
        <v>3</v>
      </c>
      <c r="H8" s="80">
        <f t="shared" si="0"/>
        <v>4173.869999999999</v>
      </c>
      <c r="I8" s="80">
        <f t="shared" si="1"/>
        <v>2.086935</v>
      </c>
      <c r="J8" s="50">
        <f t="shared" si="2"/>
        <v>4.17387</v>
      </c>
      <c r="K8" s="50">
        <f t="shared" si="3"/>
        <v>6.2608049999999995</v>
      </c>
    </row>
    <row r="9" spans="1:11" ht="15">
      <c r="A9" s="51">
        <v>6</v>
      </c>
      <c r="B9" s="51" t="s">
        <v>165</v>
      </c>
      <c r="C9" s="75" t="s">
        <v>101</v>
      </c>
      <c r="D9" s="52" t="s">
        <v>167</v>
      </c>
      <c r="E9" s="49">
        <v>30</v>
      </c>
      <c r="F9" s="49">
        <v>30</v>
      </c>
      <c r="G9" s="49">
        <v>3</v>
      </c>
      <c r="H9" s="80">
        <f t="shared" si="0"/>
        <v>2235.8700000000003</v>
      </c>
      <c r="I9" s="80">
        <f t="shared" si="1"/>
        <v>1.1179350000000001</v>
      </c>
      <c r="J9" s="50">
        <f t="shared" si="2"/>
        <v>2.2358700000000002</v>
      </c>
      <c r="K9" s="50">
        <f t="shared" si="3"/>
        <v>3.3538050000000004</v>
      </c>
    </row>
    <row r="10" spans="1:11" ht="15">
      <c r="A10" s="51">
        <v>7</v>
      </c>
      <c r="B10" s="51" t="s">
        <v>165</v>
      </c>
      <c r="C10" s="75" t="s">
        <v>104</v>
      </c>
      <c r="D10" s="52" t="s">
        <v>166</v>
      </c>
      <c r="E10" s="49">
        <v>23</v>
      </c>
      <c r="F10" s="49">
        <v>23</v>
      </c>
      <c r="G10" s="49">
        <v>3</v>
      </c>
      <c r="H10" s="80">
        <f t="shared" si="0"/>
        <v>1236.27</v>
      </c>
      <c r="I10" s="80">
        <f t="shared" si="1"/>
        <v>0.618135</v>
      </c>
      <c r="J10" s="50">
        <f t="shared" si="2"/>
        <v>1.23627</v>
      </c>
      <c r="K10" s="50">
        <f t="shared" si="3"/>
        <v>1.8544049999999999</v>
      </c>
    </row>
    <row r="11" spans="1:11" ht="15">
      <c r="A11" s="51">
        <v>8</v>
      </c>
      <c r="B11" s="51" t="s">
        <v>165</v>
      </c>
      <c r="C11" s="75" t="s">
        <v>105</v>
      </c>
      <c r="D11" s="52" t="s">
        <v>167</v>
      </c>
      <c r="E11" s="49">
        <v>30</v>
      </c>
      <c r="F11" s="49">
        <v>30</v>
      </c>
      <c r="G11" s="49">
        <v>3</v>
      </c>
      <c r="H11" s="80">
        <f t="shared" si="0"/>
        <v>2235.8700000000003</v>
      </c>
      <c r="I11" s="80">
        <f t="shared" si="1"/>
        <v>1.1179350000000001</v>
      </c>
      <c r="J11" s="50">
        <f t="shared" si="2"/>
        <v>2.2358700000000002</v>
      </c>
      <c r="K11" s="50">
        <f t="shared" si="3"/>
        <v>3.3538050000000004</v>
      </c>
    </row>
    <row r="12" spans="1:11" ht="15">
      <c r="A12" s="51">
        <v>9</v>
      </c>
      <c r="B12" s="51" t="s">
        <v>165</v>
      </c>
      <c r="C12" s="75" t="s">
        <v>106</v>
      </c>
      <c r="D12" s="52" t="s">
        <v>167</v>
      </c>
      <c r="E12" s="49">
        <v>30</v>
      </c>
      <c r="F12" s="49">
        <v>30</v>
      </c>
      <c r="G12" s="49">
        <v>3</v>
      </c>
      <c r="H12" s="80">
        <f t="shared" si="0"/>
        <v>2235.8700000000003</v>
      </c>
      <c r="I12" s="80">
        <f t="shared" si="1"/>
        <v>1.1179350000000001</v>
      </c>
      <c r="J12" s="50">
        <f t="shared" si="2"/>
        <v>2.2358700000000002</v>
      </c>
      <c r="K12" s="50">
        <f t="shared" si="3"/>
        <v>3.3538050000000004</v>
      </c>
    </row>
    <row r="13" spans="1:11" ht="15">
      <c r="A13" s="51">
        <v>10</v>
      </c>
      <c r="B13" s="51" t="s">
        <v>165</v>
      </c>
      <c r="C13" s="75" t="s">
        <v>107</v>
      </c>
      <c r="D13" s="52" t="s">
        <v>167</v>
      </c>
      <c r="E13" s="49">
        <v>30</v>
      </c>
      <c r="F13" s="49">
        <v>30</v>
      </c>
      <c r="G13" s="49">
        <v>3</v>
      </c>
      <c r="H13" s="80">
        <f t="shared" si="0"/>
        <v>2235.8700000000003</v>
      </c>
      <c r="I13" s="80">
        <f t="shared" si="1"/>
        <v>1.1179350000000001</v>
      </c>
      <c r="J13" s="50">
        <f t="shared" si="2"/>
        <v>2.2358700000000002</v>
      </c>
      <c r="K13" s="50">
        <f t="shared" si="3"/>
        <v>3.3538050000000004</v>
      </c>
    </row>
    <row r="14" spans="1:11" ht="15">
      <c r="A14" s="51">
        <v>11</v>
      </c>
      <c r="B14" s="51" t="s">
        <v>165</v>
      </c>
      <c r="C14" s="75" t="s">
        <v>108</v>
      </c>
      <c r="D14" s="52" t="s">
        <v>168</v>
      </c>
      <c r="E14" s="49">
        <v>40</v>
      </c>
      <c r="F14" s="49">
        <v>40</v>
      </c>
      <c r="G14" s="49">
        <v>3</v>
      </c>
      <c r="H14" s="80">
        <f t="shared" si="0"/>
        <v>4173.869999999999</v>
      </c>
      <c r="I14" s="80">
        <f t="shared" si="1"/>
        <v>2.086935</v>
      </c>
      <c r="J14" s="50">
        <f t="shared" si="2"/>
        <v>4.17387</v>
      </c>
      <c r="K14" s="50">
        <f t="shared" si="3"/>
        <v>6.2608049999999995</v>
      </c>
    </row>
    <row r="15" spans="1:11" ht="15">
      <c r="A15" s="51">
        <v>12</v>
      </c>
      <c r="B15" s="51" t="s">
        <v>165</v>
      </c>
      <c r="C15" s="75" t="s">
        <v>109</v>
      </c>
      <c r="D15" s="52" t="s">
        <v>168</v>
      </c>
      <c r="E15" s="49">
        <v>40</v>
      </c>
      <c r="F15" s="49">
        <v>40</v>
      </c>
      <c r="G15" s="49">
        <v>3</v>
      </c>
      <c r="H15" s="80">
        <f t="shared" si="0"/>
        <v>4173.869999999999</v>
      </c>
      <c r="I15" s="80">
        <f t="shared" si="1"/>
        <v>2.086935</v>
      </c>
      <c r="J15" s="50">
        <f t="shared" si="2"/>
        <v>4.17387</v>
      </c>
      <c r="K15" s="50">
        <f t="shared" si="3"/>
        <v>6.2608049999999995</v>
      </c>
    </row>
    <row r="16" spans="1:11" ht="15">
      <c r="A16" s="51">
        <v>13</v>
      </c>
      <c r="B16" s="51" t="s">
        <v>165</v>
      </c>
      <c r="C16" s="75" t="s">
        <v>110</v>
      </c>
      <c r="D16" s="53" t="s">
        <v>167</v>
      </c>
      <c r="E16" s="49">
        <v>30</v>
      </c>
      <c r="F16" s="49">
        <v>30</v>
      </c>
      <c r="G16" s="49">
        <v>3</v>
      </c>
      <c r="H16" s="80">
        <f t="shared" si="0"/>
        <v>2235.8700000000003</v>
      </c>
      <c r="I16" s="80">
        <f t="shared" si="1"/>
        <v>1.1179350000000001</v>
      </c>
      <c r="J16" s="50">
        <f t="shared" si="2"/>
        <v>2.2358700000000002</v>
      </c>
      <c r="K16" s="50">
        <f t="shared" si="3"/>
        <v>3.3538050000000004</v>
      </c>
    </row>
    <row r="17" spans="1:11" ht="15">
      <c r="A17" s="51">
        <v>14</v>
      </c>
      <c r="B17" s="51" t="s">
        <v>165</v>
      </c>
      <c r="C17" s="75" t="s">
        <v>111</v>
      </c>
      <c r="D17" s="53" t="s">
        <v>166</v>
      </c>
      <c r="E17" s="49">
        <v>23</v>
      </c>
      <c r="F17" s="49">
        <v>23</v>
      </c>
      <c r="G17" s="49">
        <v>3</v>
      </c>
      <c r="H17" s="80">
        <f t="shared" si="0"/>
        <v>1236.27</v>
      </c>
      <c r="I17" s="80">
        <f t="shared" si="1"/>
        <v>0.618135</v>
      </c>
      <c r="J17" s="50">
        <f t="shared" si="2"/>
        <v>1.23627</v>
      </c>
      <c r="K17" s="50">
        <f t="shared" si="3"/>
        <v>1.8544049999999999</v>
      </c>
    </row>
    <row r="18" spans="1:11" ht="15">
      <c r="A18" s="51">
        <v>15</v>
      </c>
      <c r="B18" s="51" t="s">
        <v>165</v>
      </c>
      <c r="C18" s="75" t="s">
        <v>112</v>
      </c>
      <c r="D18" s="53" t="s">
        <v>167</v>
      </c>
      <c r="E18" s="49">
        <v>30</v>
      </c>
      <c r="F18" s="49">
        <v>30</v>
      </c>
      <c r="G18" s="49">
        <v>3</v>
      </c>
      <c r="H18" s="80">
        <f t="shared" si="0"/>
        <v>2235.8700000000003</v>
      </c>
      <c r="I18" s="80">
        <f t="shared" si="1"/>
        <v>1.1179350000000001</v>
      </c>
      <c r="J18" s="50">
        <f t="shared" si="2"/>
        <v>2.2358700000000002</v>
      </c>
      <c r="K18" s="50">
        <f t="shared" si="3"/>
        <v>3.3538050000000004</v>
      </c>
    </row>
    <row r="19" spans="1:11" ht="15">
      <c r="A19" s="51">
        <v>16</v>
      </c>
      <c r="B19" s="51" t="s">
        <v>165</v>
      </c>
      <c r="C19" s="75" t="s">
        <v>113</v>
      </c>
      <c r="D19" s="53" t="s">
        <v>166</v>
      </c>
      <c r="E19" s="49">
        <v>23</v>
      </c>
      <c r="F19" s="49">
        <v>23</v>
      </c>
      <c r="G19" s="49">
        <v>3</v>
      </c>
      <c r="H19" s="80">
        <f t="shared" si="0"/>
        <v>1236.27</v>
      </c>
      <c r="I19" s="80">
        <f t="shared" si="1"/>
        <v>0.618135</v>
      </c>
      <c r="J19" s="50">
        <f t="shared" si="2"/>
        <v>1.23627</v>
      </c>
      <c r="K19" s="50">
        <f t="shared" si="3"/>
        <v>1.8544049999999999</v>
      </c>
    </row>
    <row r="20" spans="1:11" ht="15">
      <c r="A20" s="51">
        <v>17</v>
      </c>
      <c r="B20" s="51" t="s">
        <v>165</v>
      </c>
      <c r="C20" s="75" t="s">
        <v>114</v>
      </c>
      <c r="D20" s="53" t="s">
        <v>167</v>
      </c>
      <c r="E20" s="49">
        <v>30</v>
      </c>
      <c r="F20" s="49">
        <v>30</v>
      </c>
      <c r="G20" s="49">
        <v>3</v>
      </c>
      <c r="H20" s="80">
        <f t="shared" si="0"/>
        <v>2235.8700000000003</v>
      </c>
      <c r="I20" s="80">
        <f t="shared" si="1"/>
        <v>1.1179350000000001</v>
      </c>
      <c r="J20" s="50">
        <f t="shared" si="2"/>
        <v>2.2358700000000002</v>
      </c>
      <c r="K20" s="50">
        <f t="shared" si="3"/>
        <v>3.3538050000000004</v>
      </c>
    </row>
    <row r="21" spans="1:11" ht="15">
      <c r="A21" s="51">
        <v>18</v>
      </c>
      <c r="B21" s="51" t="s">
        <v>165</v>
      </c>
      <c r="C21" s="75" t="s">
        <v>115</v>
      </c>
      <c r="D21" s="53" t="s">
        <v>167</v>
      </c>
      <c r="E21" s="49">
        <v>30</v>
      </c>
      <c r="F21" s="49">
        <v>30</v>
      </c>
      <c r="G21" s="49">
        <v>3</v>
      </c>
      <c r="H21" s="80">
        <f t="shared" si="0"/>
        <v>2235.8700000000003</v>
      </c>
      <c r="I21" s="80">
        <f t="shared" si="1"/>
        <v>1.1179350000000001</v>
      </c>
      <c r="J21" s="50">
        <f t="shared" si="2"/>
        <v>2.2358700000000002</v>
      </c>
      <c r="K21" s="50">
        <f t="shared" si="3"/>
        <v>3.3538050000000004</v>
      </c>
    </row>
    <row r="22" spans="1:11" ht="15">
      <c r="A22" s="51">
        <v>19</v>
      </c>
      <c r="B22" s="51" t="s">
        <v>165</v>
      </c>
      <c r="C22" s="75" t="s">
        <v>116</v>
      </c>
      <c r="D22" s="53" t="s">
        <v>166</v>
      </c>
      <c r="E22" s="49">
        <v>23</v>
      </c>
      <c r="F22" s="49">
        <v>23</v>
      </c>
      <c r="G22" s="49">
        <v>3</v>
      </c>
      <c r="H22" s="80">
        <f t="shared" si="0"/>
        <v>1236.27</v>
      </c>
      <c r="I22" s="80">
        <f t="shared" si="1"/>
        <v>0.618135</v>
      </c>
      <c r="J22" s="50">
        <f t="shared" si="2"/>
        <v>1.23627</v>
      </c>
      <c r="K22" s="50">
        <f t="shared" si="3"/>
        <v>1.8544049999999999</v>
      </c>
    </row>
    <row r="23" spans="1:11" ht="15">
      <c r="A23" s="51">
        <v>20</v>
      </c>
      <c r="B23" s="51" t="s">
        <v>165</v>
      </c>
      <c r="C23" s="75" t="s">
        <v>117</v>
      </c>
      <c r="D23" s="53" t="s">
        <v>167</v>
      </c>
      <c r="E23" s="49">
        <v>30</v>
      </c>
      <c r="F23" s="49">
        <v>30</v>
      </c>
      <c r="G23" s="49">
        <v>3</v>
      </c>
      <c r="H23" s="80">
        <f t="shared" si="0"/>
        <v>2235.8700000000003</v>
      </c>
      <c r="I23" s="80">
        <f t="shared" si="1"/>
        <v>1.1179350000000001</v>
      </c>
      <c r="J23" s="50">
        <f t="shared" si="2"/>
        <v>2.2358700000000002</v>
      </c>
      <c r="K23" s="50">
        <f t="shared" si="3"/>
        <v>3.3538050000000004</v>
      </c>
    </row>
    <row r="24" spans="1:11" ht="15.75">
      <c r="A24" s="51">
        <v>21</v>
      </c>
      <c r="B24" s="51" t="s">
        <v>165</v>
      </c>
      <c r="C24" s="54" t="s">
        <v>118</v>
      </c>
      <c r="D24" s="53" t="s">
        <v>167</v>
      </c>
      <c r="E24" s="49">
        <v>30</v>
      </c>
      <c r="F24" s="49">
        <v>30</v>
      </c>
      <c r="G24" s="49">
        <v>3</v>
      </c>
      <c r="H24" s="80">
        <f t="shared" si="0"/>
        <v>2235.8700000000003</v>
      </c>
      <c r="I24" s="80">
        <f t="shared" si="1"/>
        <v>1.1179350000000001</v>
      </c>
      <c r="J24" s="50">
        <f t="shared" si="2"/>
        <v>2.2358700000000002</v>
      </c>
      <c r="K24" s="50">
        <f t="shared" si="3"/>
        <v>3.3538050000000004</v>
      </c>
    </row>
    <row r="25" spans="1:11" ht="15.75">
      <c r="A25" s="51">
        <v>22</v>
      </c>
      <c r="B25" s="51" t="s">
        <v>165</v>
      </c>
      <c r="C25" s="54" t="s">
        <v>119</v>
      </c>
      <c r="D25" s="54" t="s">
        <v>167</v>
      </c>
      <c r="E25" s="49">
        <v>30</v>
      </c>
      <c r="F25" s="49">
        <v>30</v>
      </c>
      <c r="G25" s="49">
        <v>3</v>
      </c>
      <c r="H25" s="80">
        <f t="shared" si="0"/>
        <v>2235.8700000000003</v>
      </c>
      <c r="I25" s="80">
        <f t="shared" si="1"/>
        <v>1.1179350000000001</v>
      </c>
      <c r="J25" s="50">
        <f t="shared" si="2"/>
        <v>2.2358700000000002</v>
      </c>
      <c r="K25" s="50">
        <f t="shared" si="3"/>
        <v>3.3538050000000004</v>
      </c>
    </row>
    <row r="26" spans="1:11" ht="15.75">
      <c r="A26" s="51">
        <v>23</v>
      </c>
      <c r="B26" s="51" t="s">
        <v>165</v>
      </c>
      <c r="C26" s="54" t="s">
        <v>120</v>
      </c>
      <c r="D26" s="54" t="s">
        <v>167</v>
      </c>
      <c r="E26" s="49">
        <v>30</v>
      </c>
      <c r="F26" s="49">
        <v>30</v>
      </c>
      <c r="G26" s="49">
        <v>3</v>
      </c>
      <c r="H26" s="80">
        <f t="shared" si="0"/>
        <v>2235.8700000000003</v>
      </c>
      <c r="I26" s="80">
        <f t="shared" si="1"/>
        <v>1.1179350000000001</v>
      </c>
      <c r="J26" s="50">
        <f t="shared" si="2"/>
        <v>2.2358700000000002</v>
      </c>
      <c r="K26" s="50">
        <f t="shared" si="3"/>
        <v>3.3538050000000004</v>
      </c>
    </row>
    <row r="27" spans="1:11" ht="15">
      <c r="A27" s="51">
        <v>24</v>
      </c>
      <c r="B27" s="51" t="s">
        <v>165</v>
      </c>
      <c r="C27" s="75" t="s">
        <v>121</v>
      </c>
      <c r="D27" s="53" t="s">
        <v>167</v>
      </c>
      <c r="E27" s="49">
        <v>30</v>
      </c>
      <c r="F27" s="49">
        <v>30</v>
      </c>
      <c r="G27" s="49">
        <v>3</v>
      </c>
      <c r="H27" s="80">
        <f t="shared" si="0"/>
        <v>2235.8700000000003</v>
      </c>
      <c r="I27" s="80">
        <f t="shared" si="1"/>
        <v>1.1179350000000001</v>
      </c>
      <c r="J27" s="50">
        <f t="shared" si="2"/>
        <v>2.2358700000000002</v>
      </c>
      <c r="K27" s="50">
        <f t="shared" si="3"/>
        <v>3.3538050000000004</v>
      </c>
    </row>
    <row r="28" spans="1:11" ht="15">
      <c r="A28" s="51">
        <v>25</v>
      </c>
      <c r="B28" s="51" t="s">
        <v>165</v>
      </c>
      <c r="C28" s="75" t="s">
        <v>122</v>
      </c>
      <c r="D28" s="53" t="s">
        <v>167</v>
      </c>
      <c r="E28" s="49">
        <v>30</v>
      </c>
      <c r="F28" s="49">
        <v>30</v>
      </c>
      <c r="G28" s="49">
        <v>3</v>
      </c>
      <c r="H28" s="80">
        <f t="shared" si="0"/>
        <v>2235.8700000000003</v>
      </c>
      <c r="I28" s="80">
        <f t="shared" si="1"/>
        <v>1.1179350000000001</v>
      </c>
      <c r="J28" s="50">
        <f t="shared" si="2"/>
        <v>2.2358700000000002</v>
      </c>
      <c r="K28" s="50">
        <f t="shared" si="3"/>
        <v>3.3538050000000004</v>
      </c>
    </row>
    <row r="29" spans="1:11" ht="15">
      <c r="A29" s="51">
        <v>26</v>
      </c>
      <c r="B29" s="51" t="s">
        <v>165</v>
      </c>
      <c r="C29" s="75" t="s">
        <v>123</v>
      </c>
      <c r="D29" s="53" t="s">
        <v>167</v>
      </c>
      <c r="E29" s="49">
        <v>30</v>
      </c>
      <c r="F29" s="49">
        <v>30</v>
      </c>
      <c r="G29" s="49">
        <v>3</v>
      </c>
      <c r="H29" s="80">
        <f t="shared" si="0"/>
        <v>2235.8700000000003</v>
      </c>
      <c r="I29" s="80">
        <f t="shared" si="1"/>
        <v>1.1179350000000001</v>
      </c>
      <c r="J29" s="50">
        <f t="shared" si="2"/>
        <v>2.2358700000000002</v>
      </c>
      <c r="K29" s="50">
        <f t="shared" si="3"/>
        <v>3.3538050000000004</v>
      </c>
    </row>
    <row r="30" spans="1:11" ht="15">
      <c r="A30" s="51">
        <v>27</v>
      </c>
      <c r="B30" s="51" t="s">
        <v>165</v>
      </c>
      <c r="C30" s="75" t="s">
        <v>124</v>
      </c>
      <c r="D30" s="53" t="s">
        <v>168</v>
      </c>
      <c r="E30" s="49">
        <v>40</v>
      </c>
      <c r="F30" s="49">
        <v>40</v>
      </c>
      <c r="G30" s="49">
        <v>3</v>
      </c>
      <c r="H30" s="80">
        <f t="shared" si="0"/>
        <v>4173.869999999999</v>
      </c>
      <c r="I30" s="80">
        <f t="shared" si="1"/>
        <v>2.086935</v>
      </c>
      <c r="J30" s="50">
        <f t="shared" si="2"/>
        <v>4.17387</v>
      </c>
      <c r="K30" s="50">
        <f t="shared" si="3"/>
        <v>6.2608049999999995</v>
      </c>
    </row>
    <row r="31" spans="1:11" ht="15">
      <c r="A31" s="51">
        <v>28</v>
      </c>
      <c r="B31" s="51" t="s">
        <v>165</v>
      </c>
      <c r="C31" s="75" t="s">
        <v>125</v>
      </c>
      <c r="D31" s="53" t="s">
        <v>168</v>
      </c>
      <c r="E31" s="49">
        <v>40</v>
      </c>
      <c r="F31" s="49">
        <v>40</v>
      </c>
      <c r="G31" s="49">
        <v>3</v>
      </c>
      <c r="H31" s="80">
        <f t="shared" si="0"/>
        <v>4173.869999999999</v>
      </c>
      <c r="I31" s="80">
        <f t="shared" si="1"/>
        <v>2.086935</v>
      </c>
      <c r="J31" s="50">
        <f t="shared" si="2"/>
        <v>4.17387</v>
      </c>
      <c r="K31" s="50">
        <f t="shared" si="3"/>
        <v>6.2608049999999995</v>
      </c>
    </row>
    <row r="32" spans="1:11" ht="15">
      <c r="A32" s="51">
        <v>29</v>
      </c>
      <c r="B32" s="51" t="s">
        <v>165</v>
      </c>
      <c r="C32" s="75" t="s">
        <v>126</v>
      </c>
      <c r="D32" s="53" t="s">
        <v>167</v>
      </c>
      <c r="E32" s="49">
        <v>30</v>
      </c>
      <c r="F32" s="49">
        <v>30</v>
      </c>
      <c r="G32" s="49">
        <v>3</v>
      </c>
      <c r="H32" s="80">
        <f t="shared" si="0"/>
        <v>2235.8700000000003</v>
      </c>
      <c r="I32" s="80">
        <f t="shared" si="1"/>
        <v>1.1179350000000001</v>
      </c>
      <c r="J32" s="50">
        <f t="shared" si="2"/>
        <v>2.2358700000000002</v>
      </c>
      <c r="K32" s="50">
        <f t="shared" si="3"/>
        <v>3.3538050000000004</v>
      </c>
    </row>
    <row r="33" spans="1:11" ht="15">
      <c r="A33" s="51">
        <v>30</v>
      </c>
      <c r="B33" s="51" t="s">
        <v>165</v>
      </c>
      <c r="C33" s="75" t="s">
        <v>126</v>
      </c>
      <c r="D33" s="53" t="s">
        <v>168</v>
      </c>
      <c r="E33" s="49">
        <v>40</v>
      </c>
      <c r="F33" s="49">
        <v>40</v>
      </c>
      <c r="G33" s="49">
        <v>3</v>
      </c>
      <c r="H33" s="80">
        <f t="shared" si="0"/>
        <v>4173.869999999999</v>
      </c>
      <c r="I33" s="80">
        <f t="shared" si="1"/>
        <v>2.086935</v>
      </c>
      <c r="J33" s="50">
        <f t="shared" si="2"/>
        <v>4.17387</v>
      </c>
      <c r="K33" s="50">
        <f t="shared" si="3"/>
        <v>6.2608049999999995</v>
      </c>
    </row>
    <row r="34" spans="1:11" ht="15">
      <c r="A34" s="51">
        <v>31</v>
      </c>
      <c r="B34" s="51" t="s">
        <v>165</v>
      </c>
      <c r="C34" s="75" t="s">
        <v>127</v>
      </c>
      <c r="D34" s="53" t="s">
        <v>166</v>
      </c>
      <c r="E34" s="49">
        <v>23</v>
      </c>
      <c r="F34" s="49">
        <v>23</v>
      </c>
      <c r="G34" s="49">
        <v>3</v>
      </c>
      <c r="H34" s="80">
        <f t="shared" si="0"/>
        <v>1236.27</v>
      </c>
      <c r="I34" s="80">
        <f t="shared" si="1"/>
        <v>0.618135</v>
      </c>
      <c r="J34" s="50">
        <f t="shared" si="2"/>
        <v>1.23627</v>
      </c>
      <c r="K34" s="50">
        <f t="shared" si="3"/>
        <v>1.8544049999999999</v>
      </c>
    </row>
    <row r="35" spans="1:11" ht="15">
      <c r="A35" s="51">
        <v>32</v>
      </c>
      <c r="B35" s="51" t="s">
        <v>165</v>
      </c>
      <c r="C35" s="75" t="s">
        <v>128</v>
      </c>
      <c r="D35" s="53" t="s">
        <v>166</v>
      </c>
      <c r="E35" s="49">
        <v>23</v>
      </c>
      <c r="F35" s="49">
        <v>23</v>
      </c>
      <c r="G35" s="49">
        <v>3</v>
      </c>
      <c r="H35" s="80">
        <f t="shared" si="0"/>
        <v>1236.27</v>
      </c>
      <c r="I35" s="80">
        <f t="shared" si="1"/>
        <v>0.618135</v>
      </c>
      <c r="J35" s="50">
        <f t="shared" si="2"/>
        <v>1.23627</v>
      </c>
      <c r="K35" s="50">
        <f t="shared" si="3"/>
        <v>1.8544049999999999</v>
      </c>
    </row>
    <row r="36" spans="1:11" ht="15">
      <c r="A36" s="51">
        <v>33</v>
      </c>
      <c r="B36" s="51" t="s">
        <v>165</v>
      </c>
      <c r="C36" s="75" t="s">
        <v>129</v>
      </c>
      <c r="D36" s="52" t="s">
        <v>166</v>
      </c>
      <c r="E36" s="49">
        <v>23</v>
      </c>
      <c r="F36" s="49">
        <v>23</v>
      </c>
      <c r="G36" s="49">
        <v>3</v>
      </c>
      <c r="H36" s="80">
        <f aca="true" t="shared" si="4" ref="H36:H67">(E36+(E36-(2*G36*0.1)*(G36/0.3-1)))/2*(F36+(F36-(2*G36*0.1)*(G36/0.3-1)))/2*G36</f>
        <v>1236.27</v>
      </c>
      <c r="I36" s="80">
        <f t="shared" si="1"/>
        <v>0.618135</v>
      </c>
      <c r="J36" s="50">
        <f t="shared" si="2"/>
        <v>1.23627</v>
      </c>
      <c r="K36" s="50">
        <f t="shared" si="3"/>
        <v>1.8544049999999999</v>
      </c>
    </row>
    <row r="37" spans="1:11" ht="15">
      <c r="A37" s="51">
        <v>34</v>
      </c>
      <c r="B37" s="51" t="s">
        <v>165</v>
      </c>
      <c r="C37" s="75" t="s">
        <v>129</v>
      </c>
      <c r="D37" s="52" t="s">
        <v>166</v>
      </c>
      <c r="E37" s="49">
        <v>23</v>
      </c>
      <c r="F37" s="49">
        <v>23</v>
      </c>
      <c r="G37" s="49">
        <v>3</v>
      </c>
      <c r="H37" s="80">
        <f t="shared" si="4"/>
        <v>1236.27</v>
      </c>
      <c r="I37" s="80">
        <f t="shared" si="1"/>
        <v>0.618135</v>
      </c>
      <c r="J37" s="50">
        <f t="shared" si="2"/>
        <v>1.23627</v>
      </c>
      <c r="K37" s="50">
        <f t="shared" si="3"/>
        <v>1.8544049999999999</v>
      </c>
    </row>
    <row r="38" spans="1:11" ht="15">
      <c r="A38" s="51">
        <v>35</v>
      </c>
      <c r="B38" s="51" t="s">
        <v>165</v>
      </c>
      <c r="C38" s="75" t="s">
        <v>130</v>
      </c>
      <c r="D38" s="52" t="s">
        <v>166</v>
      </c>
      <c r="E38" s="49">
        <v>23</v>
      </c>
      <c r="F38" s="49">
        <v>23</v>
      </c>
      <c r="G38" s="49">
        <v>3</v>
      </c>
      <c r="H38" s="80">
        <f t="shared" si="4"/>
        <v>1236.27</v>
      </c>
      <c r="I38" s="80">
        <f t="shared" si="1"/>
        <v>0.618135</v>
      </c>
      <c r="J38" s="50">
        <f t="shared" si="2"/>
        <v>1.23627</v>
      </c>
      <c r="K38" s="50">
        <f t="shared" si="3"/>
        <v>1.8544049999999999</v>
      </c>
    </row>
    <row r="39" spans="1:11" ht="15">
      <c r="A39" s="51">
        <v>36</v>
      </c>
      <c r="B39" s="51" t="s">
        <v>165</v>
      </c>
      <c r="C39" s="75" t="s">
        <v>130</v>
      </c>
      <c r="D39" s="52" t="s">
        <v>168</v>
      </c>
      <c r="E39" s="49">
        <v>40</v>
      </c>
      <c r="F39" s="49">
        <v>40</v>
      </c>
      <c r="G39" s="49">
        <v>3</v>
      </c>
      <c r="H39" s="80">
        <f t="shared" si="4"/>
        <v>4173.869999999999</v>
      </c>
      <c r="I39" s="80">
        <f t="shared" si="1"/>
        <v>2.086935</v>
      </c>
      <c r="J39" s="50">
        <f t="shared" si="2"/>
        <v>4.17387</v>
      </c>
      <c r="K39" s="50">
        <f t="shared" si="3"/>
        <v>6.2608049999999995</v>
      </c>
    </row>
    <row r="40" spans="1:11" ht="15">
      <c r="A40" s="51">
        <v>37</v>
      </c>
      <c r="B40" s="51" t="s">
        <v>165</v>
      </c>
      <c r="C40" s="75" t="s">
        <v>131</v>
      </c>
      <c r="D40" s="52" t="s">
        <v>167</v>
      </c>
      <c r="E40" s="49">
        <v>30</v>
      </c>
      <c r="F40" s="49">
        <v>30</v>
      </c>
      <c r="G40" s="49">
        <v>3</v>
      </c>
      <c r="H40" s="80">
        <f t="shared" si="4"/>
        <v>2235.8700000000003</v>
      </c>
      <c r="I40" s="80">
        <f t="shared" si="1"/>
        <v>1.1179350000000001</v>
      </c>
      <c r="J40" s="50">
        <f t="shared" si="2"/>
        <v>2.2358700000000002</v>
      </c>
      <c r="K40" s="50">
        <f t="shared" si="3"/>
        <v>3.3538050000000004</v>
      </c>
    </row>
    <row r="41" spans="1:11" ht="15">
      <c r="A41" s="51">
        <v>38</v>
      </c>
      <c r="B41" s="51" t="s">
        <v>165</v>
      </c>
      <c r="C41" s="75" t="s">
        <v>132</v>
      </c>
      <c r="D41" s="52" t="s">
        <v>167</v>
      </c>
      <c r="E41" s="49">
        <v>30</v>
      </c>
      <c r="F41" s="49">
        <v>30</v>
      </c>
      <c r="G41" s="49">
        <v>3</v>
      </c>
      <c r="H41" s="80">
        <f t="shared" si="4"/>
        <v>2235.8700000000003</v>
      </c>
      <c r="I41" s="80">
        <f t="shared" si="1"/>
        <v>1.1179350000000001</v>
      </c>
      <c r="J41" s="50">
        <f t="shared" si="2"/>
        <v>2.2358700000000002</v>
      </c>
      <c r="K41" s="50">
        <f t="shared" si="3"/>
        <v>3.3538050000000004</v>
      </c>
    </row>
    <row r="42" spans="1:11" ht="15">
      <c r="A42" s="51">
        <v>39</v>
      </c>
      <c r="B42" s="51" t="s">
        <v>165</v>
      </c>
      <c r="C42" s="75" t="s">
        <v>133</v>
      </c>
      <c r="D42" s="52" t="s">
        <v>168</v>
      </c>
      <c r="E42" s="49">
        <v>40</v>
      </c>
      <c r="F42" s="49">
        <v>40</v>
      </c>
      <c r="G42" s="49">
        <v>3</v>
      </c>
      <c r="H42" s="80">
        <f t="shared" si="4"/>
        <v>4173.869999999999</v>
      </c>
      <c r="I42" s="80">
        <f t="shared" si="1"/>
        <v>2.086935</v>
      </c>
      <c r="J42" s="50">
        <f t="shared" si="2"/>
        <v>4.17387</v>
      </c>
      <c r="K42" s="50">
        <f t="shared" si="3"/>
        <v>6.2608049999999995</v>
      </c>
    </row>
    <row r="43" spans="1:11" ht="15">
      <c r="A43" s="51">
        <v>40</v>
      </c>
      <c r="B43" s="51" t="s">
        <v>165</v>
      </c>
      <c r="C43" s="75" t="s">
        <v>134</v>
      </c>
      <c r="D43" s="52" t="s">
        <v>167</v>
      </c>
      <c r="E43" s="49">
        <v>30</v>
      </c>
      <c r="F43" s="49">
        <v>30</v>
      </c>
      <c r="G43" s="49">
        <v>3</v>
      </c>
      <c r="H43" s="80">
        <f t="shared" si="4"/>
        <v>2235.8700000000003</v>
      </c>
      <c r="I43" s="80">
        <f t="shared" si="1"/>
        <v>1.1179350000000001</v>
      </c>
      <c r="J43" s="50">
        <f t="shared" si="2"/>
        <v>2.2358700000000002</v>
      </c>
      <c r="K43" s="50">
        <f t="shared" si="3"/>
        <v>3.3538050000000004</v>
      </c>
    </row>
    <row r="44" spans="1:11" ht="15">
      <c r="A44" s="51">
        <v>41</v>
      </c>
      <c r="B44" s="51" t="s">
        <v>165</v>
      </c>
      <c r="C44" s="75" t="s">
        <v>135</v>
      </c>
      <c r="D44" s="52" t="s">
        <v>167</v>
      </c>
      <c r="E44" s="49">
        <v>30</v>
      </c>
      <c r="F44" s="49">
        <v>30</v>
      </c>
      <c r="G44" s="49">
        <v>3</v>
      </c>
      <c r="H44" s="80">
        <f t="shared" si="4"/>
        <v>2235.8700000000003</v>
      </c>
      <c r="I44" s="80">
        <f t="shared" si="1"/>
        <v>1.1179350000000001</v>
      </c>
      <c r="J44" s="50">
        <f t="shared" si="2"/>
        <v>2.2358700000000002</v>
      </c>
      <c r="K44" s="50">
        <f t="shared" si="3"/>
        <v>3.3538050000000004</v>
      </c>
    </row>
    <row r="45" spans="1:11" ht="15">
      <c r="A45" s="51">
        <v>42</v>
      </c>
      <c r="B45" s="51" t="s">
        <v>165</v>
      </c>
      <c r="C45" s="75" t="s">
        <v>136</v>
      </c>
      <c r="D45" s="52" t="s">
        <v>166</v>
      </c>
      <c r="E45" s="49">
        <v>23</v>
      </c>
      <c r="F45" s="49">
        <v>23</v>
      </c>
      <c r="G45" s="49">
        <v>3</v>
      </c>
      <c r="H45" s="80">
        <f t="shared" si="4"/>
        <v>1236.27</v>
      </c>
      <c r="I45" s="80">
        <f t="shared" si="1"/>
        <v>0.618135</v>
      </c>
      <c r="J45" s="50">
        <f t="shared" si="2"/>
        <v>1.23627</v>
      </c>
      <c r="K45" s="50">
        <f t="shared" si="3"/>
        <v>1.8544049999999999</v>
      </c>
    </row>
    <row r="46" spans="1:11" ht="15">
      <c r="A46" s="51">
        <v>43</v>
      </c>
      <c r="B46" s="51" t="s">
        <v>165</v>
      </c>
      <c r="C46" s="75" t="s">
        <v>137</v>
      </c>
      <c r="D46" s="52" t="s">
        <v>166</v>
      </c>
      <c r="E46" s="49">
        <v>23</v>
      </c>
      <c r="F46" s="49">
        <v>23</v>
      </c>
      <c r="G46" s="49">
        <v>3</v>
      </c>
      <c r="H46" s="80">
        <f t="shared" si="4"/>
        <v>1236.27</v>
      </c>
      <c r="I46" s="80">
        <f t="shared" si="1"/>
        <v>0.618135</v>
      </c>
      <c r="J46" s="50">
        <f t="shared" si="2"/>
        <v>1.23627</v>
      </c>
      <c r="K46" s="50">
        <f t="shared" si="3"/>
        <v>1.8544049999999999</v>
      </c>
    </row>
    <row r="47" spans="1:11" ht="15">
      <c r="A47" s="51">
        <v>44</v>
      </c>
      <c r="B47" s="51" t="s">
        <v>165</v>
      </c>
      <c r="C47" s="75" t="s">
        <v>138</v>
      </c>
      <c r="D47" s="52" t="s">
        <v>167</v>
      </c>
      <c r="E47" s="49">
        <v>30</v>
      </c>
      <c r="F47" s="49">
        <v>30</v>
      </c>
      <c r="G47" s="49">
        <v>3</v>
      </c>
      <c r="H47" s="80">
        <f t="shared" si="4"/>
        <v>2235.8700000000003</v>
      </c>
      <c r="I47" s="80">
        <f t="shared" si="1"/>
        <v>1.1179350000000001</v>
      </c>
      <c r="J47" s="50">
        <f t="shared" si="2"/>
        <v>2.2358700000000002</v>
      </c>
      <c r="K47" s="50">
        <f t="shared" si="3"/>
        <v>3.3538050000000004</v>
      </c>
    </row>
    <row r="48" spans="1:11" ht="15">
      <c r="A48" s="51">
        <v>45</v>
      </c>
      <c r="B48" s="51" t="s">
        <v>165</v>
      </c>
      <c r="C48" s="75" t="s">
        <v>139</v>
      </c>
      <c r="D48" s="52" t="s">
        <v>167</v>
      </c>
      <c r="E48" s="49">
        <v>30</v>
      </c>
      <c r="F48" s="49">
        <v>30</v>
      </c>
      <c r="G48" s="49">
        <v>3</v>
      </c>
      <c r="H48" s="80">
        <f t="shared" si="4"/>
        <v>2235.8700000000003</v>
      </c>
      <c r="I48" s="80">
        <f t="shared" si="1"/>
        <v>1.1179350000000001</v>
      </c>
      <c r="J48" s="50">
        <f t="shared" si="2"/>
        <v>2.2358700000000002</v>
      </c>
      <c r="K48" s="50">
        <f t="shared" si="3"/>
        <v>3.3538050000000004</v>
      </c>
    </row>
    <row r="49" spans="1:11" ht="15">
      <c r="A49" s="51">
        <v>46</v>
      </c>
      <c r="B49" s="51" t="s">
        <v>165</v>
      </c>
      <c r="C49" s="75" t="s">
        <v>140</v>
      </c>
      <c r="D49" s="52" t="s">
        <v>166</v>
      </c>
      <c r="E49" s="49">
        <v>23</v>
      </c>
      <c r="F49" s="49">
        <v>23</v>
      </c>
      <c r="G49" s="49">
        <v>3</v>
      </c>
      <c r="H49" s="80">
        <f t="shared" si="4"/>
        <v>1236.27</v>
      </c>
      <c r="I49" s="80">
        <f t="shared" si="1"/>
        <v>0.618135</v>
      </c>
      <c r="J49" s="50">
        <f t="shared" si="2"/>
        <v>1.23627</v>
      </c>
      <c r="K49" s="50">
        <f t="shared" si="3"/>
        <v>1.8544049999999999</v>
      </c>
    </row>
    <row r="50" spans="1:11" ht="15">
      <c r="A50" s="51">
        <v>47</v>
      </c>
      <c r="B50" s="51" t="s">
        <v>165</v>
      </c>
      <c r="C50" s="75" t="s">
        <v>141</v>
      </c>
      <c r="D50" s="52" t="s">
        <v>167</v>
      </c>
      <c r="E50" s="49">
        <v>30</v>
      </c>
      <c r="F50" s="49">
        <v>30</v>
      </c>
      <c r="G50" s="49">
        <v>3</v>
      </c>
      <c r="H50" s="80">
        <f t="shared" si="4"/>
        <v>2235.8700000000003</v>
      </c>
      <c r="I50" s="80">
        <f t="shared" si="1"/>
        <v>1.1179350000000001</v>
      </c>
      <c r="J50" s="50">
        <f t="shared" si="2"/>
        <v>2.2358700000000002</v>
      </c>
      <c r="K50" s="50">
        <f t="shared" si="3"/>
        <v>3.3538050000000004</v>
      </c>
    </row>
    <row r="51" spans="1:11" ht="15">
      <c r="A51" s="51">
        <v>48</v>
      </c>
      <c r="B51" s="51" t="s">
        <v>165</v>
      </c>
      <c r="C51" s="75" t="s">
        <v>142</v>
      </c>
      <c r="D51" s="52" t="s">
        <v>168</v>
      </c>
      <c r="E51" s="49">
        <v>40</v>
      </c>
      <c r="F51" s="49">
        <v>40</v>
      </c>
      <c r="G51" s="49">
        <v>3</v>
      </c>
      <c r="H51" s="80">
        <f t="shared" si="4"/>
        <v>4173.869999999999</v>
      </c>
      <c r="I51" s="80">
        <f t="shared" si="1"/>
        <v>2.086935</v>
      </c>
      <c r="J51" s="50">
        <f t="shared" si="2"/>
        <v>4.17387</v>
      </c>
      <c r="K51" s="50">
        <f t="shared" si="3"/>
        <v>6.2608049999999995</v>
      </c>
    </row>
    <row r="52" spans="1:11" ht="15">
      <c r="A52" s="51">
        <v>49</v>
      </c>
      <c r="B52" s="51" t="s">
        <v>165</v>
      </c>
      <c r="C52" s="75" t="s">
        <v>142</v>
      </c>
      <c r="D52" s="52" t="s">
        <v>166</v>
      </c>
      <c r="E52" s="49">
        <v>23</v>
      </c>
      <c r="F52" s="49">
        <v>23</v>
      </c>
      <c r="G52" s="49">
        <v>3</v>
      </c>
      <c r="H52" s="80">
        <f t="shared" si="4"/>
        <v>1236.27</v>
      </c>
      <c r="I52" s="80">
        <f t="shared" si="1"/>
        <v>0.618135</v>
      </c>
      <c r="J52" s="50">
        <f t="shared" si="2"/>
        <v>1.23627</v>
      </c>
      <c r="K52" s="50">
        <f t="shared" si="3"/>
        <v>1.8544049999999999</v>
      </c>
    </row>
    <row r="53" spans="1:11" ht="15">
      <c r="A53" s="51">
        <v>50</v>
      </c>
      <c r="B53" s="51" t="s">
        <v>165</v>
      </c>
      <c r="C53" s="75" t="s">
        <v>143</v>
      </c>
      <c r="D53" s="52" t="s">
        <v>167</v>
      </c>
      <c r="E53" s="49">
        <v>30</v>
      </c>
      <c r="F53" s="49">
        <v>30</v>
      </c>
      <c r="G53" s="49">
        <v>3</v>
      </c>
      <c r="H53" s="80">
        <f t="shared" si="4"/>
        <v>2235.8700000000003</v>
      </c>
      <c r="I53" s="80">
        <f t="shared" si="1"/>
        <v>1.1179350000000001</v>
      </c>
      <c r="J53" s="50">
        <f t="shared" si="2"/>
        <v>2.2358700000000002</v>
      </c>
      <c r="K53" s="50">
        <f t="shared" si="3"/>
        <v>3.3538050000000004</v>
      </c>
    </row>
    <row r="54" spans="1:11" ht="15">
      <c r="A54" s="51">
        <v>51</v>
      </c>
      <c r="B54" s="51" t="s">
        <v>165</v>
      </c>
      <c r="C54" s="75" t="s">
        <v>144</v>
      </c>
      <c r="D54" s="52" t="s">
        <v>167</v>
      </c>
      <c r="E54" s="49">
        <v>30</v>
      </c>
      <c r="F54" s="49">
        <v>30</v>
      </c>
      <c r="G54" s="49">
        <v>3</v>
      </c>
      <c r="H54" s="80">
        <f t="shared" si="4"/>
        <v>2235.8700000000003</v>
      </c>
      <c r="I54" s="80">
        <f t="shared" si="1"/>
        <v>1.1179350000000001</v>
      </c>
      <c r="J54" s="50">
        <f t="shared" si="2"/>
        <v>2.2358700000000002</v>
      </c>
      <c r="K54" s="50">
        <f t="shared" si="3"/>
        <v>3.3538050000000004</v>
      </c>
    </row>
    <row r="55" spans="1:11" ht="15">
      <c r="A55" s="51">
        <v>52</v>
      </c>
      <c r="B55" s="51" t="s">
        <v>165</v>
      </c>
      <c r="C55" s="75" t="s">
        <v>145</v>
      </c>
      <c r="D55" s="52" t="s">
        <v>167</v>
      </c>
      <c r="E55" s="49">
        <v>30</v>
      </c>
      <c r="F55" s="49">
        <v>30</v>
      </c>
      <c r="G55" s="49">
        <v>3</v>
      </c>
      <c r="H55" s="80">
        <f t="shared" si="4"/>
        <v>2235.8700000000003</v>
      </c>
      <c r="I55" s="80">
        <f t="shared" si="1"/>
        <v>1.1179350000000001</v>
      </c>
      <c r="J55" s="50">
        <f t="shared" si="2"/>
        <v>2.2358700000000002</v>
      </c>
      <c r="K55" s="50">
        <f t="shared" si="3"/>
        <v>3.3538050000000004</v>
      </c>
    </row>
    <row r="56" spans="1:11" ht="15">
      <c r="A56" s="51">
        <v>53</v>
      </c>
      <c r="B56" s="51" t="s">
        <v>165</v>
      </c>
      <c r="C56" s="75" t="s">
        <v>146</v>
      </c>
      <c r="D56" s="52" t="s">
        <v>168</v>
      </c>
      <c r="E56" s="49">
        <v>40</v>
      </c>
      <c r="F56" s="49">
        <v>40</v>
      </c>
      <c r="G56" s="49">
        <v>3</v>
      </c>
      <c r="H56" s="80">
        <f t="shared" si="4"/>
        <v>4173.869999999999</v>
      </c>
      <c r="I56" s="80">
        <f t="shared" si="1"/>
        <v>2.086935</v>
      </c>
      <c r="J56" s="50">
        <f t="shared" si="2"/>
        <v>4.17387</v>
      </c>
      <c r="K56" s="50">
        <f t="shared" si="3"/>
        <v>6.2608049999999995</v>
      </c>
    </row>
    <row r="57" spans="1:11" ht="15">
      <c r="A57" s="51">
        <v>54</v>
      </c>
      <c r="B57" s="51" t="s">
        <v>165</v>
      </c>
      <c r="C57" s="75" t="s">
        <v>147</v>
      </c>
      <c r="D57" s="52" t="s">
        <v>168</v>
      </c>
      <c r="E57" s="49">
        <v>40</v>
      </c>
      <c r="F57" s="49">
        <v>40</v>
      </c>
      <c r="G57" s="49">
        <v>3</v>
      </c>
      <c r="H57" s="80">
        <f t="shared" si="4"/>
        <v>4173.869999999999</v>
      </c>
      <c r="I57" s="80">
        <f t="shared" si="1"/>
        <v>2.086935</v>
      </c>
      <c r="J57" s="50">
        <f t="shared" si="2"/>
        <v>4.17387</v>
      </c>
      <c r="K57" s="50">
        <f t="shared" si="3"/>
        <v>6.2608049999999995</v>
      </c>
    </row>
    <row r="58" spans="1:11" ht="15">
      <c r="A58" s="51">
        <v>55</v>
      </c>
      <c r="B58" s="51" t="s">
        <v>165</v>
      </c>
      <c r="C58" s="75" t="s">
        <v>147</v>
      </c>
      <c r="D58" s="52" t="s">
        <v>169</v>
      </c>
      <c r="E58" s="49">
        <v>30</v>
      </c>
      <c r="F58" s="49">
        <v>23</v>
      </c>
      <c r="G58" s="49">
        <v>3</v>
      </c>
      <c r="H58" s="80">
        <f t="shared" si="4"/>
        <v>1662.5700000000002</v>
      </c>
      <c r="I58" s="80">
        <f t="shared" si="1"/>
        <v>0.831285</v>
      </c>
      <c r="J58" s="50">
        <f t="shared" si="2"/>
        <v>1.66257</v>
      </c>
      <c r="K58" s="50">
        <f t="shared" si="3"/>
        <v>2.493855</v>
      </c>
    </row>
    <row r="59" spans="1:11" ht="15">
      <c r="A59" s="51">
        <v>56</v>
      </c>
      <c r="B59" s="51" t="s">
        <v>165</v>
      </c>
      <c r="C59" s="75" t="s">
        <v>148</v>
      </c>
      <c r="D59" s="52" t="s">
        <v>168</v>
      </c>
      <c r="E59" s="49">
        <v>40</v>
      </c>
      <c r="F59" s="49">
        <v>40</v>
      </c>
      <c r="G59" s="49">
        <v>3</v>
      </c>
      <c r="H59" s="80">
        <f t="shared" si="4"/>
        <v>4173.869999999999</v>
      </c>
      <c r="I59" s="80">
        <f t="shared" si="1"/>
        <v>2.086935</v>
      </c>
      <c r="J59" s="50">
        <f t="shared" si="2"/>
        <v>4.17387</v>
      </c>
      <c r="K59" s="50">
        <f t="shared" si="3"/>
        <v>6.2608049999999995</v>
      </c>
    </row>
    <row r="60" spans="1:11" ht="15">
      <c r="A60" s="51">
        <v>57</v>
      </c>
      <c r="B60" s="51" t="s">
        <v>165</v>
      </c>
      <c r="C60" s="75" t="s">
        <v>149</v>
      </c>
      <c r="D60" s="52" t="s">
        <v>168</v>
      </c>
      <c r="E60" s="49">
        <v>40</v>
      </c>
      <c r="F60" s="49">
        <v>40</v>
      </c>
      <c r="G60" s="49">
        <v>3</v>
      </c>
      <c r="H60" s="80">
        <f t="shared" si="4"/>
        <v>4173.869999999999</v>
      </c>
      <c r="I60" s="80">
        <f t="shared" si="1"/>
        <v>2.086935</v>
      </c>
      <c r="J60" s="50">
        <f t="shared" si="2"/>
        <v>4.17387</v>
      </c>
      <c r="K60" s="50">
        <f t="shared" si="3"/>
        <v>6.2608049999999995</v>
      </c>
    </row>
    <row r="61" spans="1:11" ht="15">
      <c r="A61" s="51">
        <v>58</v>
      </c>
      <c r="B61" s="51" t="s">
        <v>165</v>
      </c>
      <c r="C61" s="75" t="s">
        <v>149</v>
      </c>
      <c r="D61" s="52" t="s">
        <v>166</v>
      </c>
      <c r="E61" s="49">
        <v>23</v>
      </c>
      <c r="F61" s="49">
        <v>23</v>
      </c>
      <c r="G61" s="49">
        <v>3</v>
      </c>
      <c r="H61" s="80">
        <f t="shared" si="4"/>
        <v>1236.27</v>
      </c>
      <c r="I61" s="80">
        <f t="shared" si="1"/>
        <v>0.618135</v>
      </c>
      <c r="J61" s="50">
        <f t="shared" si="2"/>
        <v>1.23627</v>
      </c>
      <c r="K61" s="50">
        <f t="shared" si="3"/>
        <v>1.8544049999999999</v>
      </c>
    </row>
    <row r="62" spans="1:11" ht="15">
      <c r="A62" s="51">
        <v>59</v>
      </c>
      <c r="B62" s="51" t="s">
        <v>165</v>
      </c>
      <c r="C62" s="75" t="s">
        <v>150</v>
      </c>
      <c r="D62" s="52" t="s">
        <v>166</v>
      </c>
      <c r="E62" s="49">
        <v>23</v>
      </c>
      <c r="F62" s="49">
        <v>23</v>
      </c>
      <c r="G62" s="49">
        <v>3</v>
      </c>
      <c r="H62" s="80">
        <f t="shared" si="4"/>
        <v>1236.27</v>
      </c>
      <c r="I62" s="80">
        <f t="shared" si="1"/>
        <v>0.618135</v>
      </c>
      <c r="J62" s="50">
        <f t="shared" si="2"/>
        <v>1.23627</v>
      </c>
      <c r="K62" s="50">
        <f t="shared" si="3"/>
        <v>1.8544049999999999</v>
      </c>
    </row>
    <row r="63" spans="1:11" ht="15">
      <c r="A63" s="51">
        <v>60</v>
      </c>
      <c r="B63" s="51" t="s">
        <v>165</v>
      </c>
      <c r="C63" s="75" t="s">
        <v>151</v>
      </c>
      <c r="D63" s="52" t="s">
        <v>167</v>
      </c>
      <c r="E63" s="49">
        <v>30</v>
      </c>
      <c r="F63" s="49">
        <v>30</v>
      </c>
      <c r="G63" s="49">
        <v>3</v>
      </c>
      <c r="H63" s="80">
        <f t="shared" si="4"/>
        <v>2235.8700000000003</v>
      </c>
      <c r="I63" s="80">
        <f t="shared" si="1"/>
        <v>1.1179350000000001</v>
      </c>
      <c r="J63" s="50">
        <f t="shared" si="2"/>
        <v>2.2358700000000002</v>
      </c>
      <c r="K63" s="50">
        <f t="shared" si="3"/>
        <v>3.3538050000000004</v>
      </c>
    </row>
    <row r="64" spans="1:11" ht="15">
      <c r="A64" s="51">
        <v>61</v>
      </c>
      <c r="B64" s="51" t="s">
        <v>165</v>
      </c>
      <c r="C64" s="75" t="s">
        <v>152</v>
      </c>
      <c r="D64" s="52" t="s">
        <v>166</v>
      </c>
      <c r="E64" s="49">
        <v>23</v>
      </c>
      <c r="F64" s="49">
        <v>23</v>
      </c>
      <c r="G64" s="49">
        <v>3</v>
      </c>
      <c r="H64" s="80">
        <f t="shared" si="4"/>
        <v>1236.27</v>
      </c>
      <c r="I64" s="80">
        <f t="shared" si="1"/>
        <v>0.618135</v>
      </c>
      <c r="J64" s="50">
        <f t="shared" si="2"/>
        <v>1.23627</v>
      </c>
      <c r="K64" s="50">
        <f t="shared" si="3"/>
        <v>1.8544049999999999</v>
      </c>
    </row>
    <row r="65" spans="1:11" ht="15">
      <c r="A65" s="51">
        <v>62</v>
      </c>
      <c r="B65" s="51" t="s">
        <v>165</v>
      </c>
      <c r="C65" s="75" t="s">
        <v>153</v>
      </c>
      <c r="D65" s="52" t="s">
        <v>167</v>
      </c>
      <c r="E65" s="49">
        <v>30</v>
      </c>
      <c r="F65" s="49">
        <v>30</v>
      </c>
      <c r="G65" s="49">
        <v>3</v>
      </c>
      <c r="H65" s="80">
        <f t="shared" si="4"/>
        <v>2235.8700000000003</v>
      </c>
      <c r="I65" s="80">
        <f t="shared" si="1"/>
        <v>1.1179350000000001</v>
      </c>
      <c r="J65" s="50">
        <f t="shared" si="2"/>
        <v>2.2358700000000002</v>
      </c>
      <c r="K65" s="50">
        <f t="shared" si="3"/>
        <v>3.3538050000000004</v>
      </c>
    </row>
    <row r="66" spans="1:11" ht="15">
      <c r="A66" s="51">
        <v>63</v>
      </c>
      <c r="B66" s="51" t="s">
        <v>165</v>
      </c>
      <c r="C66" s="75" t="s">
        <v>154</v>
      </c>
      <c r="D66" s="52" t="s">
        <v>167</v>
      </c>
      <c r="E66" s="49">
        <v>30</v>
      </c>
      <c r="F66" s="49">
        <v>30</v>
      </c>
      <c r="G66" s="49">
        <v>3</v>
      </c>
      <c r="H66" s="80">
        <f t="shared" si="4"/>
        <v>2235.8700000000003</v>
      </c>
      <c r="I66" s="80">
        <f t="shared" si="1"/>
        <v>1.1179350000000001</v>
      </c>
      <c r="J66" s="50">
        <f t="shared" si="2"/>
        <v>2.2358700000000002</v>
      </c>
      <c r="K66" s="50">
        <f t="shared" si="3"/>
        <v>3.3538050000000004</v>
      </c>
    </row>
    <row r="67" spans="1:11" ht="15">
      <c r="A67" s="51">
        <v>64</v>
      </c>
      <c r="B67" s="51" t="s">
        <v>165</v>
      </c>
      <c r="C67" s="75" t="s">
        <v>155</v>
      </c>
      <c r="D67" s="52" t="s">
        <v>168</v>
      </c>
      <c r="E67" s="49">
        <v>40</v>
      </c>
      <c r="F67" s="49">
        <v>40</v>
      </c>
      <c r="G67" s="49">
        <v>3</v>
      </c>
      <c r="H67" s="80">
        <f t="shared" si="4"/>
        <v>4173.869999999999</v>
      </c>
      <c r="I67" s="80">
        <f t="shared" si="1"/>
        <v>2.086935</v>
      </c>
      <c r="J67" s="50">
        <f t="shared" si="2"/>
        <v>4.17387</v>
      </c>
      <c r="K67" s="50">
        <f t="shared" si="3"/>
        <v>6.2608049999999995</v>
      </c>
    </row>
    <row r="68" spans="1:11" ht="15">
      <c r="A68" s="51">
        <v>65</v>
      </c>
      <c r="B68" s="51" t="s">
        <v>165</v>
      </c>
      <c r="C68" s="75" t="s">
        <v>156</v>
      </c>
      <c r="D68" s="52" t="s">
        <v>167</v>
      </c>
      <c r="E68" s="49">
        <v>30</v>
      </c>
      <c r="F68" s="49">
        <v>30</v>
      </c>
      <c r="G68" s="49">
        <v>3</v>
      </c>
      <c r="H68" s="80">
        <f aca="true" t="shared" si="5" ref="H68:H77">(E68+(E68-(2*G68*0.1)*(G68/0.3-1)))/2*(F68+(F68-(2*G68*0.1)*(G68/0.3-1)))/2*G68</f>
        <v>2235.8700000000003</v>
      </c>
      <c r="I68" s="80">
        <f t="shared" si="1"/>
        <v>1.1179350000000001</v>
      </c>
      <c r="J68" s="50">
        <f t="shared" si="2"/>
        <v>2.2358700000000002</v>
      </c>
      <c r="K68" s="50">
        <f t="shared" si="3"/>
        <v>3.3538050000000004</v>
      </c>
    </row>
    <row r="69" spans="1:11" ht="15">
      <c r="A69" s="51">
        <v>66</v>
      </c>
      <c r="B69" s="51" t="s">
        <v>165</v>
      </c>
      <c r="C69" s="75" t="s">
        <v>157</v>
      </c>
      <c r="D69" s="52" t="s">
        <v>167</v>
      </c>
      <c r="E69" s="49">
        <v>30</v>
      </c>
      <c r="F69" s="49">
        <v>30</v>
      </c>
      <c r="G69" s="49">
        <v>3</v>
      </c>
      <c r="H69" s="80">
        <f t="shared" si="5"/>
        <v>2235.8700000000003</v>
      </c>
      <c r="I69" s="80">
        <f aca="true" t="shared" si="6" ref="I69:I77">0.75*(H69/0.15)/10000</f>
        <v>1.1179350000000001</v>
      </c>
      <c r="J69" s="50">
        <f aca="true" t="shared" si="7" ref="J69:J77">I69*2</f>
        <v>2.2358700000000002</v>
      </c>
      <c r="K69" s="50">
        <f aca="true" t="shared" si="8" ref="K69:K77">+J69+I69</f>
        <v>3.3538050000000004</v>
      </c>
    </row>
    <row r="70" spans="1:11" ht="15">
      <c r="A70" s="51">
        <v>67</v>
      </c>
      <c r="B70" s="51" t="s">
        <v>165</v>
      </c>
      <c r="C70" s="75" t="s">
        <v>158</v>
      </c>
      <c r="D70" s="52" t="s">
        <v>166</v>
      </c>
      <c r="E70" s="49">
        <v>23</v>
      </c>
      <c r="F70" s="49">
        <v>23</v>
      </c>
      <c r="G70" s="49">
        <v>3</v>
      </c>
      <c r="H70" s="80">
        <f t="shared" si="5"/>
        <v>1236.27</v>
      </c>
      <c r="I70" s="80">
        <f t="shared" si="6"/>
        <v>0.618135</v>
      </c>
      <c r="J70" s="50">
        <f t="shared" si="7"/>
        <v>1.23627</v>
      </c>
      <c r="K70" s="50">
        <f t="shared" si="8"/>
        <v>1.8544049999999999</v>
      </c>
    </row>
    <row r="71" spans="1:11" ht="15">
      <c r="A71" s="51">
        <v>68</v>
      </c>
      <c r="B71" s="51" t="s">
        <v>165</v>
      </c>
      <c r="C71" s="75" t="s">
        <v>158</v>
      </c>
      <c r="D71" s="52" t="s">
        <v>169</v>
      </c>
      <c r="E71" s="49">
        <v>30</v>
      </c>
      <c r="F71" s="49">
        <v>23</v>
      </c>
      <c r="G71" s="49">
        <v>3</v>
      </c>
      <c r="H71" s="80">
        <f t="shared" si="5"/>
        <v>1662.5700000000002</v>
      </c>
      <c r="I71" s="80">
        <f t="shared" si="6"/>
        <v>0.831285</v>
      </c>
      <c r="J71" s="50">
        <f t="shared" si="7"/>
        <v>1.66257</v>
      </c>
      <c r="K71" s="50">
        <f t="shared" si="8"/>
        <v>2.493855</v>
      </c>
    </row>
    <row r="72" spans="1:11" ht="15">
      <c r="A72" s="51">
        <v>69</v>
      </c>
      <c r="B72" s="51" t="s">
        <v>165</v>
      </c>
      <c r="C72" s="75" t="s">
        <v>159</v>
      </c>
      <c r="D72" s="52" t="s">
        <v>168</v>
      </c>
      <c r="E72" s="49">
        <v>40</v>
      </c>
      <c r="F72" s="49">
        <v>40</v>
      </c>
      <c r="G72" s="49">
        <v>3</v>
      </c>
      <c r="H72" s="80">
        <f t="shared" si="5"/>
        <v>4173.869999999999</v>
      </c>
      <c r="I72" s="80">
        <f t="shared" si="6"/>
        <v>2.086935</v>
      </c>
      <c r="J72" s="50">
        <f t="shared" si="7"/>
        <v>4.17387</v>
      </c>
      <c r="K72" s="50">
        <f t="shared" si="8"/>
        <v>6.2608049999999995</v>
      </c>
    </row>
    <row r="73" spans="1:11" ht="15">
      <c r="A73" s="51">
        <v>70</v>
      </c>
      <c r="B73" s="51" t="s">
        <v>165</v>
      </c>
      <c r="C73" s="75" t="s">
        <v>160</v>
      </c>
      <c r="D73" s="52" t="s">
        <v>166</v>
      </c>
      <c r="E73" s="49">
        <v>23</v>
      </c>
      <c r="F73" s="49">
        <v>23</v>
      </c>
      <c r="G73" s="49">
        <v>3</v>
      </c>
      <c r="H73" s="80">
        <f t="shared" si="5"/>
        <v>1236.27</v>
      </c>
      <c r="I73" s="80">
        <f t="shared" si="6"/>
        <v>0.618135</v>
      </c>
      <c r="J73" s="50">
        <f t="shared" si="7"/>
        <v>1.23627</v>
      </c>
      <c r="K73" s="50">
        <f t="shared" si="8"/>
        <v>1.8544049999999999</v>
      </c>
    </row>
    <row r="74" spans="1:11" ht="15">
      <c r="A74" s="51">
        <v>71</v>
      </c>
      <c r="B74" s="51" t="s">
        <v>165</v>
      </c>
      <c r="C74" s="75" t="s">
        <v>161</v>
      </c>
      <c r="D74" s="52" t="s">
        <v>167</v>
      </c>
      <c r="E74" s="49">
        <v>30</v>
      </c>
      <c r="F74" s="49">
        <v>30</v>
      </c>
      <c r="G74" s="49">
        <v>3</v>
      </c>
      <c r="H74" s="80">
        <f t="shared" si="5"/>
        <v>2235.8700000000003</v>
      </c>
      <c r="I74" s="80">
        <f t="shared" si="6"/>
        <v>1.1179350000000001</v>
      </c>
      <c r="J74" s="50">
        <f t="shared" si="7"/>
        <v>2.2358700000000002</v>
      </c>
      <c r="K74" s="50">
        <f t="shared" si="8"/>
        <v>3.3538050000000004</v>
      </c>
    </row>
    <row r="75" spans="1:11" ht="15">
      <c r="A75" s="51">
        <v>72</v>
      </c>
      <c r="B75" s="51" t="s">
        <v>165</v>
      </c>
      <c r="C75" s="75" t="s">
        <v>162</v>
      </c>
      <c r="D75" s="52" t="s">
        <v>167</v>
      </c>
      <c r="E75" s="49">
        <v>30</v>
      </c>
      <c r="F75" s="49">
        <v>30</v>
      </c>
      <c r="G75" s="49">
        <v>3</v>
      </c>
      <c r="H75" s="80">
        <f t="shared" si="5"/>
        <v>2235.8700000000003</v>
      </c>
      <c r="I75" s="80">
        <f t="shared" si="6"/>
        <v>1.1179350000000001</v>
      </c>
      <c r="J75" s="50">
        <f t="shared" si="7"/>
        <v>2.2358700000000002</v>
      </c>
      <c r="K75" s="50">
        <f t="shared" si="8"/>
        <v>3.3538050000000004</v>
      </c>
    </row>
    <row r="76" spans="1:11" ht="15">
      <c r="A76" s="51">
        <v>73</v>
      </c>
      <c r="B76" s="51" t="s">
        <v>165</v>
      </c>
      <c r="C76" s="75" t="s">
        <v>163</v>
      </c>
      <c r="D76" s="52" t="s">
        <v>167</v>
      </c>
      <c r="E76" s="49">
        <v>30</v>
      </c>
      <c r="F76" s="49">
        <v>30</v>
      </c>
      <c r="G76" s="49">
        <v>3</v>
      </c>
      <c r="H76" s="80">
        <f t="shared" si="5"/>
        <v>2235.8700000000003</v>
      </c>
      <c r="I76" s="80">
        <f t="shared" si="6"/>
        <v>1.1179350000000001</v>
      </c>
      <c r="J76" s="50">
        <f t="shared" si="7"/>
        <v>2.2358700000000002</v>
      </c>
      <c r="K76" s="50">
        <f t="shared" si="8"/>
        <v>3.3538050000000004</v>
      </c>
    </row>
    <row r="77" spans="1:11" ht="15">
      <c r="A77" s="51">
        <v>74</v>
      </c>
      <c r="B77" s="51" t="s">
        <v>165</v>
      </c>
      <c r="C77" s="75" t="s">
        <v>164</v>
      </c>
      <c r="D77" s="52" t="s">
        <v>166</v>
      </c>
      <c r="E77" s="49">
        <v>23</v>
      </c>
      <c r="F77" s="49">
        <v>23</v>
      </c>
      <c r="G77" s="49">
        <v>3</v>
      </c>
      <c r="H77" s="80">
        <f t="shared" si="5"/>
        <v>1236.27</v>
      </c>
      <c r="I77" s="80">
        <f t="shared" si="6"/>
        <v>0.618135</v>
      </c>
      <c r="J77" s="50">
        <f t="shared" si="7"/>
        <v>1.23627</v>
      </c>
      <c r="K77" s="50">
        <f t="shared" si="8"/>
        <v>1.8544049999999999</v>
      </c>
    </row>
    <row r="78" spans="1:11" ht="15">
      <c r="A78" s="51">
        <v>75</v>
      </c>
      <c r="B78" s="51" t="s">
        <v>170</v>
      </c>
      <c r="C78" s="75" t="s">
        <v>171</v>
      </c>
      <c r="D78" s="55">
        <v>0.8</v>
      </c>
      <c r="E78" s="49">
        <v>0.8</v>
      </c>
      <c r="H78" s="50"/>
      <c r="K78" s="50">
        <f aca="true" t="shared" si="9" ref="K78:K111">E78</f>
        <v>0.8</v>
      </c>
    </row>
    <row r="79" spans="1:11" ht="15">
      <c r="A79" s="51">
        <v>76</v>
      </c>
      <c r="B79" s="51" t="s">
        <v>170</v>
      </c>
      <c r="C79" s="75" t="s">
        <v>172</v>
      </c>
      <c r="D79" s="55">
        <v>0.8</v>
      </c>
      <c r="E79" s="49">
        <v>0.8</v>
      </c>
      <c r="H79" s="50"/>
      <c r="K79" s="50">
        <f t="shared" si="9"/>
        <v>0.8</v>
      </c>
    </row>
    <row r="80" spans="1:11" ht="15">
      <c r="A80" s="51">
        <v>77</v>
      </c>
      <c r="B80" s="51" t="s">
        <v>170</v>
      </c>
      <c r="C80" s="75" t="s">
        <v>173</v>
      </c>
      <c r="D80" s="55">
        <v>1.01</v>
      </c>
      <c r="E80" s="49">
        <v>1.01</v>
      </c>
      <c r="H80" s="50"/>
      <c r="K80" s="50">
        <f t="shared" si="9"/>
        <v>1.01</v>
      </c>
    </row>
    <row r="81" spans="1:11" ht="15">
      <c r="A81" s="51">
        <v>78</v>
      </c>
      <c r="B81" s="51" t="s">
        <v>170</v>
      </c>
      <c r="C81" s="75" t="s">
        <v>174</v>
      </c>
      <c r="D81" s="55">
        <v>0.8</v>
      </c>
      <c r="E81" s="49">
        <v>0.8</v>
      </c>
      <c r="H81" s="50"/>
      <c r="K81" s="50">
        <f t="shared" si="9"/>
        <v>0.8</v>
      </c>
    </row>
    <row r="82" spans="1:11" ht="15">
      <c r="A82" s="51">
        <v>79</v>
      </c>
      <c r="B82" s="51" t="s">
        <v>170</v>
      </c>
      <c r="C82" s="75" t="s">
        <v>118</v>
      </c>
      <c r="D82" s="55">
        <v>0.4</v>
      </c>
      <c r="E82" s="49">
        <v>0.4</v>
      </c>
      <c r="H82" s="50"/>
      <c r="K82" s="50">
        <f t="shared" si="9"/>
        <v>0.4</v>
      </c>
    </row>
    <row r="83" spans="1:11" ht="15">
      <c r="A83" s="51">
        <v>80</v>
      </c>
      <c r="B83" s="51" t="s">
        <v>170</v>
      </c>
      <c r="C83" s="75" t="s">
        <v>175</v>
      </c>
      <c r="D83" s="55">
        <v>0.8</v>
      </c>
      <c r="E83" s="49">
        <v>0.8</v>
      </c>
      <c r="H83" s="50"/>
      <c r="K83" s="50">
        <f t="shared" si="9"/>
        <v>0.8</v>
      </c>
    </row>
    <row r="84" spans="1:11" ht="15">
      <c r="A84" s="51">
        <v>81</v>
      </c>
      <c r="B84" s="51" t="s">
        <v>170</v>
      </c>
      <c r="C84" s="75" t="s">
        <v>176</v>
      </c>
      <c r="D84" s="55">
        <v>0.4</v>
      </c>
      <c r="E84" s="49">
        <v>0.4</v>
      </c>
      <c r="H84" s="50"/>
      <c r="K84" s="50">
        <f t="shared" si="9"/>
        <v>0.4</v>
      </c>
    </row>
    <row r="85" spans="1:11" ht="15">
      <c r="A85" s="51">
        <v>82</v>
      </c>
      <c r="B85" s="51" t="s">
        <v>170</v>
      </c>
      <c r="C85" s="75" t="s">
        <v>120</v>
      </c>
      <c r="D85" s="55">
        <v>0.4</v>
      </c>
      <c r="E85" s="49">
        <v>0.4</v>
      </c>
      <c r="H85" s="50"/>
      <c r="K85" s="50">
        <f t="shared" si="9"/>
        <v>0.4</v>
      </c>
    </row>
    <row r="86" spans="1:11" ht="15">
      <c r="A86" s="51">
        <v>83</v>
      </c>
      <c r="B86" s="51" t="s">
        <v>170</v>
      </c>
      <c r="C86" s="75" t="s">
        <v>119</v>
      </c>
      <c r="D86" s="55">
        <v>0.4</v>
      </c>
      <c r="E86" s="49">
        <v>0.4</v>
      </c>
      <c r="H86" s="50"/>
      <c r="K86" s="50">
        <f t="shared" si="9"/>
        <v>0.4</v>
      </c>
    </row>
    <row r="87" spans="1:11" ht="15">
      <c r="A87" s="51">
        <v>84</v>
      </c>
      <c r="B87" s="51" t="s">
        <v>170</v>
      </c>
      <c r="C87" s="75" t="s">
        <v>177</v>
      </c>
      <c r="D87" s="55">
        <v>0.4</v>
      </c>
      <c r="E87" s="49">
        <v>0.4</v>
      </c>
      <c r="H87" s="50"/>
      <c r="K87" s="50">
        <f t="shared" si="9"/>
        <v>0.4</v>
      </c>
    </row>
    <row r="88" spans="1:11" ht="15">
      <c r="A88" s="51">
        <v>85</v>
      </c>
      <c r="B88" s="51" t="s">
        <v>170</v>
      </c>
      <c r="C88" s="75" t="s">
        <v>178</v>
      </c>
      <c r="D88" s="55">
        <v>0.4</v>
      </c>
      <c r="E88" s="49">
        <v>0.4</v>
      </c>
      <c r="H88" s="50"/>
      <c r="K88" s="50">
        <f t="shared" si="9"/>
        <v>0.4</v>
      </c>
    </row>
    <row r="89" spans="1:11" ht="15">
      <c r="A89" s="51">
        <v>86</v>
      </c>
      <c r="B89" s="51" t="s">
        <v>170</v>
      </c>
      <c r="C89" s="75" t="s">
        <v>133</v>
      </c>
      <c r="D89" s="55">
        <v>0.8</v>
      </c>
      <c r="E89" s="49">
        <v>0.8</v>
      </c>
      <c r="H89" s="50"/>
      <c r="K89" s="50">
        <f t="shared" si="9"/>
        <v>0.8</v>
      </c>
    </row>
    <row r="90" spans="1:11" ht="15">
      <c r="A90" s="51">
        <v>87</v>
      </c>
      <c r="B90" s="51" t="s">
        <v>170</v>
      </c>
      <c r="C90" s="75" t="s">
        <v>138</v>
      </c>
      <c r="D90" s="55">
        <v>0.4</v>
      </c>
      <c r="E90" s="49">
        <v>0.4</v>
      </c>
      <c r="H90" s="50"/>
      <c r="K90" s="50">
        <f t="shared" si="9"/>
        <v>0.4</v>
      </c>
    </row>
    <row r="91" spans="1:11" ht="15">
      <c r="A91" s="51">
        <v>88</v>
      </c>
      <c r="B91" s="51" t="s">
        <v>170</v>
      </c>
      <c r="C91" s="75" t="s">
        <v>136</v>
      </c>
      <c r="D91" s="55">
        <v>0.8</v>
      </c>
      <c r="E91" s="49">
        <v>0.8</v>
      </c>
      <c r="H91" s="50"/>
      <c r="K91" s="50">
        <f t="shared" si="9"/>
        <v>0.8</v>
      </c>
    </row>
    <row r="92" spans="1:11" ht="15">
      <c r="A92" s="51">
        <v>89</v>
      </c>
      <c r="B92" s="51" t="s">
        <v>170</v>
      </c>
      <c r="C92" s="75" t="s">
        <v>179</v>
      </c>
      <c r="D92" s="55">
        <v>0.2</v>
      </c>
      <c r="E92" s="49">
        <v>0.2</v>
      </c>
      <c r="H92" s="50"/>
      <c r="K92" s="50">
        <f t="shared" si="9"/>
        <v>0.2</v>
      </c>
    </row>
    <row r="93" spans="1:11" ht="15">
      <c r="A93" s="51">
        <v>90</v>
      </c>
      <c r="B93" s="51" t="s">
        <v>170</v>
      </c>
      <c r="C93" s="75" t="s">
        <v>140</v>
      </c>
      <c r="D93" s="55">
        <v>0.8</v>
      </c>
      <c r="E93" s="49">
        <v>0.8</v>
      </c>
      <c r="H93" s="50"/>
      <c r="K93" s="50">
        <f t="shared" si="9"/>
        <v>0.8</v>
      </c>
    </row>
    <row r="94" spans="1:11" ht="15">
      <c r="A94" s="51">
        <v>91</v>
      </c>
      <c r="B94" s="51" t="s">
        <v>170</v>
      </c>
      <c r="C94" s="75" t="s">
        <v>141</v>
      </c>
      <c r="D94" s="55">
        <v>0.8</v>
      </c>
      <c r="E94" s="49">
        <v>0.8</v>
      </c>
      <c r="H94" s="50"/>
      <c r="K94" s="50">
        <f t="shared" si="9"/>
        <v>0.8</v>
      </c>
    </row>
    <row r="95" spans="1:11" ht="15">
      <c r="A95" s="51">
        <v>92</v>
      </c>
      <c r="B95" s="51" t="s">
        <v>170</v>
      </c>
      <c r="C95" s="75" t="s">
        <v>143</v>
      </c>
      <c r="D95" s="55">
        <v>0.4</v>
      </c>
      <c r="E95" s="49">
        <v>0.4</v>
      </c>
      <c r="H95" s="50"/>
      <c r="K95" s="50">
        <f t="shared" si="9"/>
        <v>0.4</v>
      </c>
    </row>
    <row r="96" spans="1:11" ht="15">
      <c r="A96" s="51">
        <v>93</v>
      </c>
      <c r="B96" s="51" t="s">
        <v>170</v>
      </c>
      <c r="C96" s="75" t="s">
        <v>180</v>
      </c>
      <c r="D96" s="55">
        <v>0.36</v>
      </c>
      <c r="E96" s="49">
        <v>0.36</v>
      </c>
      <c r="H96" s="50"/>
      <c r="K96" s="50">
        <f t="shared" si="9"/>
        <v>0.36</v>
      </c>
    </row>
    <row r="97" spans="1:11" ht="15">
      <c r="A97" s="51">
        <v>94</v>
      </c>
      <c r="B97" s="51" t="s">
        <v>170</v>
      </c>
      <c r="C97" s="75" t="s">
        <v>180</v>
      </c>
      <c r="D97" s="55">
        <v>0.36</v>
      </c>
      <c r="E97" s="49">
        <v>0.36</v>
      </c>
      <c r="H97" s="50"/>
      <c r="K97" s="50">
        <f t="shared" si="9"/>
        <v>0.36</v>
      </c>
    </row>
    <row r="98" spans="1:11" ht="15">
      <c r="A98" s="51">
        <v>95</v>
      </c>
      <c r="B98" s="51" t="s">
        <v>170</v>
      </c>
      <c r="C98" s="75" t="s">
        <v>151</v>
      </c>
      <c r="D98" s="55">
        <v>0.4</v>
      </c>
      <c r="E98" s="49">
        <v>0.4</v>
      </c>
      <c r="H98" s="50"/>
      <c r="K98" s="50">
        <f t="shared" si="9"/>
        <v>0.4</v>
      </c>
    </row>
    <row r="99" spans="1:11" ht="15">
      <c r="A99" s="51">
        <v>96</v>
      </c>
      <c r="B99" s="51" t="s">
        <v>170</v>
      </c>
      <c r="C99" s="75" t="s">
        <v>181</v>
      </c>
      <c r="D99" s="55">
        <v>0.04</v>
      </c>
      <c r="E99" s="49">
        <v>0.04</v>
      </c>
      <c r="H99" s="50"/>
      <c r="K99" s="50">
        <f t="shared" si="9"/>
        <v>0.04</v>
      </c>
    </row>
    <row r="100" spans="1:11" ht="15">
      <c r="A100" s="51">
        <v>97</v>
      </c>
      <c r="B100" s="51" t="s">
        <v>170</v>
      </c>
      <c r="C100" s="75" t="s">
        <v>182</v>
      </c>
      <c r="D100" s="55">
        <v>0.8</v>
      </c>
      <c r="E100" s="49">
        <v>0.8</v>
      </c>
      <c r="H100" s="50"/>
      <c r="K100" s="50">
        <f t="shared" si="9"/>
        <v>0.8</v>
      </c>
    </row>
    <row r="101" spans="1:11" ht="15">
      <c r="A101" s="51">
        <v>98</v>
      </c>
      <c r="B101" s="51" t="s">
        <v>170</v>
      </c>
      <c r="C101" s="75" t="s">
        <v>156</v>
      </c>
      <c r="D101" s="55">
        <v>0.4</v>
      </c>
      <c r="E101" s="49">
        <v>0.4</v>
      </c>
      <c r="H101" s="50"/>
      <c r="K101" s="50">
        <f t="shared" si="9"/>
        <v>0.4</v>
      </c>
    </row>
    <row r="102" spans="1:11" ht="15">
      <c r="A102" s="51">
        <v>99</v>
      </c>
      <c r="B102" s="51" t="s">
        <v>170</v>
      </c>
      <c r="C102" s="75" t="s">
        <v>183</v>
      </c>
      <c r="D102" s="55">
        <v>0.4</v>
      </c>
      <c r="E102" s="49">
        <v>0.4</v>
      </c>
      <c r="H102" s="50"/>
      <c r="K102" s="50">
        <f t="shared" si="9"/>
        <v>0.4</v>
      </c>
    </row>
    <row r="103" spans="1:11" ht="15">
      <c r="A103" s="51">
        <v>100</v>
      </c>
      <c r="B103" s="51" t="s">
        <v>170</v>
      </c>
      <c r="C103" s="75" t="s">
        <v>180</v>
      </c>
      <c r="D103" s="55">
        <v>0.5</v>
      </c>
      <c r="E103" s="49">
        <v>0.5</v>
      </c>
      <c r="H103" s="50"/>
      <c r="K103" s="50">
        <f t="shared" si="9"/>
        <v>0.5</v>
      </c>
    </row>
    <row r="104" spans="1:11" ht="15">
      <c r="A104" s="51">
        <v>101</v>
      </c>
      <c r="B104" s="51" t="s">
        <v>170</v>
      </c>
      <c r="C104" s="75" t="s">
        <v>180</v>
      </c>
      <c r="D104" s="55">
        <v>0.4</v>
      </c>
      <c r="E104" s="49">
        <v>0.4</v>
      </c>
      <c r="H104" s="50"/>
      <c r="K104" s="50">
        <f t="shared" si="9"/>
        <v>0.4</v>
      </c>
    </row>
    <row r="105" spans="1:11" ht="15">
      <c r="A105" s="51">
        <v>102</v>
      </c>
      <c r="B105" s="51" t="s">
        <v>170</v>
      </c>
      <c r="C105" s="75" t="s">
        <v>184</v>
      </c>
      <c r="D105" s="55">
        <v>0.4</v>
      </c>
      <c r="E105" s="49">
        <v>0.4</v>
      </c>
      <c r="H105" s="50"/>
      <c r="K105" s="50">
        <f t="shared" si="9"/>
        <v>0.4</v>
      </c>
    </row>
    <row r="106" spans="1:11" ht="15">
      <c r="A106" s="51">
        <v>103</v>
      </c>
      <c r="B106" s="51" t="s">
        <v>170</v>
      </c>
      <c r="C106" s="75" t="s">
        <v>160</v>
      </c>
      <c r="D106" s="55">
        <v>0.04</v>
      </c>
      <c r="E106" s="49">
        <v>0.04</v>
      </c>
      <c r="H106" s="50"/>
      <c r="K106" s="50">
        <f t="shared" si="9"/>
        <v>0.04</v>
      </c>
    </row>
    <row r="107" spans="1:11" ht="15">
      <c r="A107" s="51">
        <v>104</v>
      </c>
      <c r="B107" s="56" t="s">
        <v>185</v>
      </c>
      <c r="C107" s="75" t="s">
        <v>123</v>
      </c>
      <c r="D107" s="55">
        <v>0.4</v>
      </c>
      <c r="E107" s="49">
        <v>0.4</v>
      </c>
      <c r="H107" s="50"/>
      <c r="K107" s="50">
        <f t="shared" si="9"/>
        <v>0.4</v>
      </c>
    </row>
    <row r="108" spans="1:11" ht="15">
      <c r="A108" s="51">
        <v>105</v>
      </c>
      <c r="B108" s="56" t="s">
        <v>185</v>
      </c>
      <c r="C108" s="75" t="s">
        <v>142</v>
      </c>
      <c r="D108" s="55">
        <v>0.2</v>
      </c>
      <c r="E108" s="49">
        <v>0.2</v>
      </c>
      <c r="H108" s="50"/>
      <c r="K108" s="50">
        <f t="shared" si="9"/>
        <v>0.2</v>
      </c>
    </row>
    <row r="109" spans="1:11" ht="15">
      <c r="A109" s="51">
        <v>106</v>
      </c>
      <c r="B109" s="56" t="s">
        <v>185</v>
      </c>
      <c r="C109" s="75" t="s">
        <v>146</v>
      </c>
      <c r="D109" s="55">
        <v>0.5</v>
      </c>
      <c r="E109" s="49">
        <v>0.5</v>
      </c>
      <c r="H109" s="50"/>
      <c r="K109" s="50">
        <f t="shared" si="9"/>
        <v>0.5</v>
      </c>
    </row>
    <row r="110" spans="1:11" ht="15">
      <c r="A110" s="51">
        <v>107</v>
      </c>
      <c r="B110" s="56" t="s">
        <v>185</v>
      </c>
      <c r="C110" s="75" t="s">
        <v>147</v>
      </c>
      <c r="D110" s="55">
        <v>0.5</v>
      </c>
      <c r="E110" s="49">
        <v>0.5</v>
      </c>
      <c r="H110" s="50"/>
      <c r="K110" s="50">
        <f t="shared" si="9"/>
        <v>0.5</v>
      </c>
    </row>
    <row r="111" spans="1:11" ht="15">
      <c r="A111" s="51">
        <v>108</v>
      </c>
      <c r="B111" s="56" t="s">
        <v>185</v>
      </c>
      <c r="C111" s="75" t="s">
        <v>148</v>
      </c>
      <c r="D111" s="55">
        <v>0.5</v>
      </c>
      <c r="E111" s="49">
        <v>0.5</v>
      </c>
      <c r="H111" s="50"/>
      <c r="K111" s="50">
        <f t="shared" si="9"/>
        <v>0.5</v>
      </c>
    </row>
    <row r="112" spans="1:11" ht="15">
      <c r="A112" s="51">
        <v>109</v>
      </c>
      <c r="B112" s="56" t="s">
        <v>205</v>
      </c>
      <c r="C112" s="75" t="s">
        <v>103</v>
      </c>
      <c r="D112" s="57" t="s">
        <v>219</v>
      </c>
      <c r="E112" s="49">
        <v>7</v>
      </c>
      <c r="F112" s="49">
        <v>7</v>
      </c>
      <c r="H112" s="50"/>
      <c r="I112" s="49" t="s">
        <v>255</v>
      </c>
      <c r="K112" s="50">
        <v>1</v>
      </c>
    </row>
    <row r="113" spans="1:11" ht="15">
      <c r="A113" s="51">
        <v>110</v>
      </c>
      <c r="B113" s="56" t="s">
        <v>205</v>
      </c>
      <c r="C113" s="75" t="s">
        <v>186</v>
      </c>
      <c r="D113" s="57" t="s">
        <v>219</v>
      </c>
      <c r="E113" s="49">
        <v>7</v>
      </c>
      <c r="F113" s="49">
        <v>7</v>
      </c>
      <c r="H113" s="50"/>
      <c r="K113" s="50">
        <v>1</v>
      </c>
    </row>
    <row r="114" spans="1:11" ht="15">
      <c r="A114" s="51">
        <v>111</v>
      </c>
      <c r="B114" s="56" t="s">
        <v>205</v>
      </c>
      <c r="C114" s="75" t="s">
        <v>102</v>
      </c>
      <c r="D114" s="57" t="s">
        <v>219</v>
      </c>
      <c r="E114" s="49">
        <v>7</v>
      </c>
      <c r="F114" s="49">
        <v>7</v>
      </c>
      <c r="H114" s="50"/>
      <c r="K114" s="50">
        <v>1</v>
      </c>
    </row>
    <row r="115" spans="1:11" ht="15">
      <c r="A115" s="51">
        <v>112</v>
      </c>
      <c r="B115" s="56" t="s">
        <v>205</v>
      </c>
      <c r="C115" s="75" t="s">
        <v>103</v>
      </c>
      <c r="D115" s="57" t="s">
        <v>219</v>
      </c>
      <c r="E115" s="49">
        <v>7</v>
      </c>
      <c r="F115" s="49">
        <v>7</v>
      </c>
      <c r="H115" s="50"/>
      <c r="K115" s="50">
        <v>1</v>
      </c>
    </row>
    <row r="116" spans="1:11" ht="15">
      <c r="A116" s="51">
        <v>113</v>
      </c>
      <c r="B116" s="56" t="s">
        <v>205</v>
      </c>
      <c r="C116" s="75" t="s">
        <v>101</v>
      </c>
      <c r="D116" s="57" t="s">
        <v>219</v>
      </c>
      <c r="E116" s="49">
        <v>7</v>
      </c>
      <c r="F116" s="49">
        <v>7</v>
      </c>
      <c r="H116" s="50"/>
      <c r="K116" s="50">
        <v>1</v>
      </c>
    </row>
    <row r="117" spans="1:11" ht="15">
      <c r="A117" s="51">
        <v>114</v>
      </c>
      <c r="B117" s="56" t="s">
        <v>205</v>
      </c>
      <c r="C117" s="75" t="s">
        <v>187</v>
      </c>
      <c r="D117" s="57" t="s">
        <v>219</v>
      </c>
      <c r="E117" s="49">
        <v>7</v>
      </c>
      <c r="F117" s="49">
        <v>7</v>
      </c>
      <c r="H117" s="50"/>
      <c r="K117" s="50">
        <v>1</v>
      </c>
    </row>
    <row r="118" spans="1:11" ht="15">
      <c r="A118" s="51">
        <v>115</v>
      </c>
      <c r="B118" s="56" t="s">
        <v>205</v>
      </c>
      <c r="C118" s="75" t="s">
        <v>187</v>
      </c>
      <c r="D118" s="57" t="s">
        <v>219</v>
      </c>
      <c r="E118" s="49">
        <v>7</v>
      </c>
      <c r="F118" s="49">
        <v>7</v>
      </c>
      <c r="H118" s="50"/>
      <c r="K118" s="50">
        <v>1</v>
      </c>
    </row>
    <row r="119" spans="1:11" ht="15">
      <c r="A119" s="51">
        <v>116</v>
      </c>
      <c r="B119" s="56" t="s">
        <v>205</v>
      </c>
      <c r="C119" s="75" t="s">
        <v>108</v>
      </c>
      <c r="D119" s="57" t="s">
        <v>219</v>
      </c>
      <c r="E119" s="49">
        <v>7</v>
      </c>
      <c r="F119" s="49">
        <v>7</v>
      </c>
      <c r="H119" s="50"/>
      <c r="K119" s="50">
        <v>1</v>
      </c>
    </row>
    <row r="120" spans="1:11" ht="15">
      <c r="A120" s="51">
        <v>117</v>
      </c>
      <c r="B120" s="56" t="s">
        <v>205</v>
      </c>
      <c r="C120" s="75" t="s">
        <v>106</v>
      </c>
      <c r="D120" s="57" t="s">
        <v>219</v>
      </c>
      <c r="E120" s="49">
        <v>7</v>
      </c>
      <c r="F120" s="49">
        <v>7</v>
      </c>
      <c r="H120" s="50"/>
      <c r="K120" s="50">
        <v>1</v>
      </c>
    </row>
    <row r="121" spans="1:11" ht="15">
      <c r="A121" s="51">
        <v>118</v>
      </c>
      <c r="B121" s="56" t="s">
        <v>205</v>
      </c>
      <c r="C121" s="75" t="s">
        <v>107</v>
      </c>
      <c r="D121" s="57" t="s">
        <v>219</v>
      </c>
      <c r="E121" s="49">
        <v>7</v>
      </c>
      <c r="F121" s="49">
        <v>7</v>
      </c>
      <c r="H121" s="50"/>
      <c r="K121" s="50">
        <v>1</v>
      </c>
    </row>
    <row r="122" spans="1:11" ht="15">
      <c r="A122" s="51">
        <v>119</v>
      </c>
      <c r="B122" s="56" t="s">
        <v>205</v>
      </c>
      <c r="C122" s="75" t="s">
        <v>188</v>
      </c>
      <c r="D122" s="57" t="s">
        <v>219</v>
      </c>
      <c r="E122" s="49">
        <v>7</v>
      </c>
      <c r="F122" s="49">
        <v>7</v>
      </c>
      <c r="H122" s="50"/>
      <c r="K122" s="50">
        <v>1</v>
      </c>
    </row>
    <row r="123" spans="1:11" ht="15">
      <c r="A123" s="51">
        <v>120</v>
      </c>
      <c r="B123" s="56" t="s">
        <v>205</v>
      </c>
      <c r="C123" s="75" t="s">
        <v>189</v>
      </c>
      <c r="D123" s="57" t="s">
        <v>219</v>
      </c>
      <c r="E123" s="49">
        <v>7</v>
      </c>
      <c r="F123" s="49">
        <v>7</v>
      </c>
      <c r="H123" s="50"/>
      <c r="K123" s="50">
        <v>1</v>
      </c>
    </row>
    <row r="124" spans="1:11" ht="15">
      <c r="A124" s="51">
        <v>121</v>
      </c>
      <c r="B124" s="56" t="s">
        <v>205</v>
      </c>
      <c r="C124" s="75" t="s">
        <v>100</v>
      </c>
      <c r="D124" s="57" t="s">
        <v>219</v>
      </c>
      <c r="E124" s="49">
        <v>7</v>
      </c>
      <c r="F124" s="49">
        <v>7</v>
      </c>
      <c r="H124" s="50"/>
      <c r="K124" s="50">
        <v>1</v>
      </c>
    </row>
    <row r="125" spans="1:11" ht="15">
      <c r="A125" s="51">
        <v>122</v>
      </c>
      <c r="B125" s="56" t="s">
        <v>205</v>
      </c>
      <c r="C125" s="75" t="s">
        <v>110</v>
      </c>
      <c r="D125" s="57" t="s">
        <v>219</v>
      </c>
      <c r="E125" s="49">
        <v>7</v>
      </c>
      <c r="F125" s="49">
        <v>7</v>
      </c>
      <c r="H125" s="50"/>
      <c r="K125" s="50">
        <v>1</v>
      </c>
    </row>
    <row r="126" spans="1:11" ht="15">
      <c r="A126" s="51">
        <v>123</v>
      </c>
      <c r="B126" s="56" t="s">
        <v>205</v>
      </c>
      <c r="C126" s="75" t="s">
        <v>190</v>
      </c>
      <c r="D126" s="57" t="s">
        <v>219</v>
      </c>
      <c r="E126" s="49">
        <v>7</v>
      </c>
      <c r="F126" s="49">
        <v>7</v>
      </c>
      <c r="H126" s="50"/>
      <c r="K126" s="50">
        <v>1</v>
      </c>
    </row>
    <row r="127" spans="1:11" ht="15">
      <c r="A127" s="51">
        <v>124</v>
      </c>
      <c r="B127" s="56" t="s">
        <v>205</v>
      </c>
      <c r="C127" s="75" t="s">
        <v>191</v>
      </c>
      <c r="D127" s="57" t="s">
        <v>219</v>
      </c>
      <c r="E127" s="49">
        <v>7</v>
      </c>
      <c r="F127" s="49">
        <v>7</v>
      </c>
      <c r="H127" s="50"/>
      <c r="K127" s="50">
        <v>1</v>
      </c>
    </row>
    <row r="128" spans="1:11" ht="15">
      <c r="A128" s="51">
        <v>125</v>
      </c>
      <c r="B128" s="56" t="s">
        <v>205</v>
      </c>
      <c r="C128" s="75" t="s">
        <v>112</v>
      </c>
      <c r="D128" s="57" t="s">
        <v>219</v>
      </c>
      <c r="E128" s="49">
        <v>7</v>
      </c>
      <c r="F128" s="49">
        <v>7</v>
      </c>
      <c r="H128" s="50"/>
      <c r="K128" s="50">
        <v>1</v>
      </c>
    </row>
    <row r="129" spans="1:11" ht="15">
      <c r="A129" s="51">
        <v>126</v>
      </c>
      <c r="B129" s="56" t="s">
        <v>205</v>
      </c>
      <c r="C129" s="75" t="s">
        <v>113</v>
      </c>
      <c r="D129" s="57" t="s">
        <v>219</v>
      </c>
      <c r="E129" s="49">
        <v>7</v>
      </c>
      <c r="F129" s="49">
        <v>7</v>
      </c>
      <c r="H129" s="50"/>
      <c r="K129" s="50">
        <v>1</v>
      </c>
    </row>
    <row r="130" spans="1:11" ht="15">
      <c r="A130" s="51">
        <v>127</v>
      </c>
      <c r="B130" s="56" t="s">
        <v>205</v>
      </c>
      <c r="C130" s="75" t="s">
        <v>192</v>
      </c>
      <c r="D130" s="57" t="s">
        <v>219</v>
      </c>
      <c r="E130" s="49">
        <v>7</v>
      </c>
      <c r="F130" s="49">
        <v>7</v>
      </c>
      <c r="H130" s="50"/>
      <c r="K130" s="50">
        <v>1</v>
      </c>
    </row>
    <row r="131" spans="1:11" ht="15">
      <c r="A131" s="51">
        <v>128</v>
      </c>
      <c r="B131" s="56" t="s">
        <v>205</v>
      </c>
      <c r="C131" s="75" t="s">
        <v>193</v>
      </c>
      <c r="D131" s="57" t="s">
        <v>219</v>
      </c>
      <c r="E131" s="49">
        <v>7</v>
      </c>
      <c r="F131" s="49">
        <v>7</v>
      </c>
      <c r="H131" s="50"/>
      <c r="K131" s="50">
        <v>1</v>
      </c>
    </row>
    <row r="132" spans="1:11" ht="15.75">
      <c r="A132" s="51">
        <v>129</v>
      </c>
      <c r="B132" s="56" t="s">
        <v>205</v>
      </c>
      <c r="C132" s="54" t="s">
        <v>194</v>
      </c>
      <c r="D132" s="57" t="s">
        <v>219</v>
      </c>
      <c r="E132" s="49">
        <v>7</v>
      </c>
      <c r="F132" s="49">
        <v>7</v>
      </c>
      <c r="H132" s="50"/>
      <c r="K132" s="50">
        <v>1</v>
      </c>
    </row>
    <row r="133" spans="1:11" ht="15">
      <c r="A133" s="51">
        <v>130</v>
      </c>
      <c r="B133" s="56" t="s">
        <v>205</v>
      </c>
      <c r="C133" s="75" t="s">
        <v>195</v>
      </c>
      <c r="D133" s="57" t="s">
        <v>219</v>
      </c>
      <c r="E133" s="49">
        <v>7</v>
      </c>
      <c r="F133" s="49">
        <v>7</v>
      </c>
      <c r="H133" s="50"/>
      <c r="K133" s="50">
        <v>1</v>
      </c>
    </row>
    <row r="134" spans="1:11" ht="15">
      <c r="A134" s="51">
        <v>131</v>
      </c>
      <c r="B134" s="56" t="s">
        <v>205</v>
      </c>
      <c r="C134" s="75" t="s">
        <v>121</v>
      </c>
      <c r="D134" s="57" t="s">
        <v>219</v>
      </c>
      <c r="E134" s="49">
        <v>7</v>
      </c>
      <c r="F134" s="49">
        <v>7</v>
      </c>
      <c r="H134" s="50"/>
      <c r="K134" s="50">
        <v>1</v>
      </c>
    </row>
    <row r="135" spans="1:11" ht="15">
      <c r="A135" s="51">
        <v>132</v>
      </c>
      <c r="B135" s="56" t="s">
        <v>205</v>
      </c>
      <c r="C135" s="75" t="s">
        <v>196</v>
      </c>
      <c r="D135" s="57" t="s">
        <v>219</v>
      </c>
      <c r="E135" s="49">
        <v>7</v>
      </c>
      <c r="F135" s="49">
        <v>7</v>
      </c>
      <c r="H135" s="50"/>
      <c r="K135" s="50">
        <v>1</v>
      </c>
    </row>
    <row r="136" spans="1:11" ht="15">
      <c r="A136" s="51">
        <v>133</v>
      </c>
      <c r="B136" s="56" t="s">
        <v>205</v>
      </c>
      <c r="C136" s="75" t="s">
        <v>123</v>
      </c>
      <c r="D136" s="57" t="s">
        <v>219</v>
      </c>
      <c r="E136" s="49">
        <v>7</v>
      </c>
      <c r="F136" s="49">
        <v>7</v>
      </c>
      <c r="H136" s="50"/>
      <c r="K136" s="50">
        <v>1</v>
      </c>
    </row>
    <row r="137" spans="1:11" ht="15">
      <c r="A137" s="51">
        <v>134</v>
      </c>
      <c r="B137" s="56" t="s">
        <v>205</v>
      </c>
      <c r="C137" s="75" t="s">
        <v>197</v>
      </c>
      <c r="D137" s="57" t="s">
        <v>219</v>
      </c>
      <c r="E137" s="49">
        <v>7</v>
      </c>
      <c r="F137" s="49">
        <v>7</v>
      </c>
      <c r="H137" s="50"/>
      <c r="K137" s="50">
        <v>1</v>
      </c>
    </row>
    <row r="138" spans="1:11" ht="15">
      <c r="A138" s="51">
        <v>135</v>
      </c>
      <c r="B138" s="56" t="s">
        <v>205</v>
      </c>
      <c r="C138" s="75" t="s">
        <v>127</v>
      </c>
      <c r="D138" s="57" t="s">
        <v>219</v>
      </c>
      <c r="E138" s="49">
        <v>7</v>
      </c>
      <c r="F138" s="49">
        <v>7</v>
      </c>
      <c r="H138" s="50"/>
      <c r="K138" s="50">
        <v>1</v>
      </c>
    </row>
    <row r="139" spans="1:11" ht="15">
      <c r="A139" s="51">
        <v>136</v>
      </c>
      <c r="B139" s="56" t="s">
        <v>205</v>
      </c>
      <c r="C139" s="75" t="s">
        <v>130</v>
      </c>
      <c r="D139" s="57" t="s">
        <v>219</v>
      </c>
      <c r="E139" s="49">
        <v>7</v>
      </c>
      <c r="F139" s="49">
        <v>7</v>
      </c>
      <c r="H139" s="50"/>
      <c r="K139" s="50">
        <v>1</v>
      </c>
    </row>
    <row r="140" spans="1:11" ht="15">
      <c r="A140" s="51">
        <v>137</v>
      </c>
      <c r="B140" s="56" t="s">
        <v>205</v>
      </c>
      <c r="C140" s="75" t="s">
        <v>131</v>
      </c>
      <c r="D140" s="57" t="s">
        <v>219</v>
      </c>
      <c r="E140" s="49">
        <v>7</v>
      </c>
      <c r="F140" s="49">
        <v>7</v>
      </c>
      <c r="H140" s="50"/>
      <c r="K140" s="50">
        <v>1</v>
      </c>
    </row>
    <row r="141" spans="1:11" ht="15">
      <c r="A141" s="51">
        <v>138</v>
      </c>
      <c r="B141" s="56" t="s">
        <v>205</v>
      </c>
      <c r="C141" s="75" t="s">
        <v>198</v>
      </c>
      <c r="D141" s="57" t="s">
        <v>219</v>
      </c>
      <c r="E141" s="49">
        <v>7</v>
      </c>
      <c r="F141" s="49">
        <v>7</v>
      </c>
      <c r="H141" s="50"/>
      <c r="K141" s="50">
        <v>1</v>
      </c>
    </row>
    <row r="142" spans="1:11" ht="15">
      <c r="A142" s="51">
        <v>139</v>
      </c>
      <c r="B142" s="56" t="s">
        <v>205</v>
      </c>
      <c r="C142" s="75" t="s">
        <v>199</v>
      </c>
      <c r="D142" s="57" t="s">
        <v>219</v>
      </c>
      <c r="E142" s="49">
        <v>7</v>
      </c>
      <c r="F142" s="49">
        <v>7</v>
      </c>
      <c r="H142" s="50"/>
      <c r="K142" s="50">
        <v>1</v>
      </c>
    </row>
    <row r="143" spans="1:11" ht="15">
      <c r="A143" s="51">
        <v>140</v>
      </c>
      <c r="B143" s="56" t="s">
        <v>205</v>
      </c>
      <c r="C143" s="75" t="s">
        <v>133</v>
      </c>
      <c r="D143" s="57" t="s">
        <v>219</v>
      </c>
      <c r="E143" s="49">
        <v>7</v>
      </c>
      <c r="F143" s="49">
        <v>7</v>
      </c>
      <c r="H143" s="50"/>
      <c r="K143" s="50">
        <v>1</v>
      </c>
    </row>
    <row r="144" spans="1:11" ht="15">
      <c r="A144" s="51">
        <v>141</v>
      </c>
      <c r="B144" s="56" t="s">
        <v>205</v>
      </c>
      <c r="C144" s="75" t="s">
        <v>134</v>
      </c>
      <c r="D144" s="57" t="s">
        <v>219</v>
      </c>
      <c r="E144" s="49">
        <v>7</v>
      </c>
      <c r="F144" s="49">
        <v>7</v>
      </c>
      <c r="H144" s="50"/>
      <c r="K144" s="50">
        <v>1</v>
      </c>
    </row>
    <row r="145" spans="1:11" ht="15">
      <c r="A145" s="51">
        <v>142</v>
      </c>
      <c r="B145" s="56" t="s">
        <v>205</v>
      </c>
      <c r="C145" s="75" t="s">
        <v>135</v>
      </c>
      <c r="D145" s="57" t="s">
        <v>219</v>
      </c>
      <c r="E145" s="49">
        <v>7</v>
      </c>
      <c r="F145" s="49">
        <v>7</v>
      </c>
      <c r="H145" s="50"/>
      <c r="K145" s="50">
        <v>1</v>
      </c>
    </row>
    <row r="146" spans="1:11" ht="15">
      <c r="A146" s="51">
        <v>143</v>
      </c>
      <c r="B146" s="56" t="s">
        <v>205</v>
      </c>
      <c r="C146" s="75" t="s">
        <v>179</v>
      </c>
      <c r="D146" s="57" t="s">
        <v>219</v>
      </c>
      <c r="E146" s="49">
        <v>7</v>
      </c>
      <c r="F146" s="49">
        <v>7</v>
      </c>
      <c r="H146" s="50"/>
      <c r="K146" s="50">
        <v>1</v>
      </c>
    </row>
    <row r="147" spans="1:11" ht="15">
      <c r="A147" s="51">
        <v>144</v>
      </c>
      <c r="B147" s="56" t="s">
        <v>205</v>
      </c>
      <c r="C147" s="75" t="s">
        <v>142</v>
      </c>
      <c r="D147" s="57" t="s">
        <v>219</v>
      </c>
      <c r="E147" s="49">
        <v>7</v>
      </c>
      <c r="F147" s="49">
        <v>7</v>
      </c>
      <c r="H147" s="50"/>
      <c r="K147" s="50">
        <v>1</v>
      </c>
    </row>
    <row r="148" spans="1:11" ht="15">
      <c r="A148" s="51">
        <v>145</v>
      </c>
      <c r="B148" s="56" t="s">
        <v>205</v>
      </c>
      <c r="C148" s="75" t="s">
        <v>142</v>
      </c>
      <c r="D148" s="57" t="s">
        <v>219</v>
      </c>
      <c r="E148" s="49">
        <v>7</v>
      </c>
      <c r="F148" s="49">
        <v>7</v>
      </c>
      <c r="H148" s="50"/>
      <c r="K148" s="50">
        <v>1</v>
      </c>
    </row>
    <row r="149" spans="1:11" ht="15">
      <c r="A149" s="51">
        <v>146</v>
      </c>
      <c r="B149" s="56" t="s">
        <v>205</v>
      </c>
      <c r="C149" s="75" t="s">
        <v>200</v>
      </c>
      <c r="D149" s="57" t="s">
        <v>219</v>
      </c>
      <c r="E149" s="49">
        <v>7</v>
      </c>
      <c r="F149" s="49">
        <v>7</v>
      </c>
      <c r="H149" s="50"/>
      <c r="K149" s="50">
        <v>1</v>
      </c>
    </row>
    <row r="150" spans="1:11" ht="15">
      <c r="A150" s="51">
        <v>147</v>
      </c>
      <c r="B150" s="56" t="s">
        <v>205</v>
      </c>
      <c r="C150" s="75" t="s">
        <v>144</v>
      </c>
      <c r="D150" s="57" t="s">
        <v>219</v>
      </c>
      <c r="E150" s="49">
        <v>7</v>
      </c>
      <c r="F150" s="49">
        <v>7</v>
      </c>
      <c r="H150" s="50"/>
      <c r="K150" s="50">
        <v>1</v>
      </c>
    </row>
    <row r="151" spans="1:11" ht="15">
      <c r="A151" s="51">
        <v>148</v>
      </c>
      <c r="B151" s="56" t="s">
        <v>205</v>
      </c>
      <c r="C151" s="75" t="s">
        <v>145</v>
      </c>
      <c r="D151" s="57" t="s">
        <v>219</v>
      </c>
      <c r="E151" s="49">
        <v>7</v>
      </c>
      <c r="F151" s="49">
        <v>7</v>
      </c>
      <c r="H151" s="50"/>
      <c r="K151" s="50">
        <v>1</v>
      </c>
    </row>
    <row r="152" spans="1:11" ht="15">
      <c r="A152" s="51">
        <v>149</v>
      </c>
      <c r="B152" s="56" t="s">
        <v>205</v>
      </c>
      <c r="C152" s="75" t="s">
        <v>147</v>
      </c>
      <c r="D152" s="57" t="s">
        <v>219</v>
      </c>
      <c r="E152" s="49">
        <v>7</v>
      </c>
      <c r="F152" s="49">
        <v>7</v>
      </c>
      <c r="H152" s="50"/>
      <c r="K152" s="50">
        <v>1</v>
      </c>
    </row>
    <row r="153" spans="1:11" ht="15">
      <c r="A153" s="51">
        <v>150</v>
      </c>
      <c r="B153" s="56" t="s">
        <v>205</v>
      </c>
      <c r="C153" s="75" t="s">
        <v>147</v>
      </c>
      <c r="D153" s="57" t="s">
        <v>219</v>
      </c>
      <c r="E153" s="49">
        <v>7</v>
      </c>
      <c r="F153" s="49">
        <v>7</v>
      </c>
      <c r="H153" s="50"/>
      <c r="K153" s="50">
        <v>1</v>
      </c>
    </row>
    <row r="154" spans="1:11" ht="15">
      <c r="A154" s="51">
        <v>151</v>
      </c>
      <c r="B154" s="56" t="s">
        <v>205</v>
      </c>
      <c r="C154" s="75" t="s">
        <v>148</v>
      </c>
      <c r="D154" s="57" t="s">
        <v>219</v>
      </c>
      <c r="E154" s="49">
        <v>7</v>
      </c>
      <c r="F154" s="49">
        <v>7</v>
      </c>
      <c r="H154" s="50"/>
      <c r="K154" s="50">
        <v>1</v>
      </c>
    </row>
    <row r="155" spans="1:11" ht="15">
      <c r="A155" s="51">
        <v>152</v>
      </c>
      <c r="B155" s="56" t="s">
        <v>205</v>
      </c>
      <c r="C155" s="75" t="s">
        <v>150</v>
      </c>
      <c r="D155" s="57" t="s">
        <v>219</v>
      </c>
      <c r="E155" s="49">
        <v>7</v>
      </c>
      <c r="F155" s="49">
        <v>7</v>
      </c>
      <c r="H155" s="50"/>
      <c r="K155" s="50">
        <v>1</v>
      </c>
    </row>
    <row r="156" spans="1:11" ht="15">
      <c r="A156" s="51">
        <v>153</v>
      </c>
      <c r="B156" s="56" t="s">
        <v>205</v>
      </c>
      <c r="C156" s="75" t="s">
        <v>201</v>
      </c>
      <c r="D156" s="57" t="s">
        <v>219</v>
      </c>
      <c r="E156" s="49">
        <v>7</v>
      </c>
      <c r="F156" s="49">
        <v>7</v>
      </c>
      <c r="H156" s="50"/>
      <c r="K156" s="50">
        <v>1</v>
      </c>
    </row>
    <row r="157" spans="1:11" ht="15">
      <c r="A157" s="51">
        <v>154</v>
      </c>
      <c r="B157" s="56" t="s">
        <v>205</v>
      </c>
      <c r="C157" s="75" t="s">
        <v>202</v>
      </c>
      <c r="D157" s="57" t="s">
        <v>219</v>
      </c>
      <c r="E157" s="49">
        <v>7</v>
      </c>
      <c r="F157" s="49">
        <v>7</v>
      </c>
      <c r="H157" s="50"/>
      <c r="K157" s="50">
        <v>1</v>
      </c>
    </row>
    <row r="158" spans="1:11" ht="15">
      <c r="A158" s="51">
        <v>155</v>
      </c>
      <c r="B158" s="56" t="s">
        <v>205</v>
      </c>
      <c r="C158" s="75" t="s">
        <v>203</v>
      </c>
      <c r="D158" s="57" t="s">
        <v>219</v>
      </c>
      <c r="E158" s="49">
        <v>7</v>
      </c>
      <c r="F158" s="49">
        <v>7</v>
      </c>
      <c r="H158" s="50"/>
      <c r="K158" s="50">
        <v>1</v>
      </c>
    </row>
    <row r="159" spans="1:11" ht="15">
      <c r="A159" s="51">
        <v>156</v>
      </c>
      <c r="B159" s="56" t="s">
        <v>205</v>
      </c>
      <c r="C159" s="75" t="s">
        <v>204</v>
      </c>
      <c r="D159" s="57" t="s">
        <v>219</v>
      </c>
      <c r="E159" s="49">
        <v>7</v>
      </c>
      <c r="F159" s="49">
        <v>7</v>
      </c>
      <c r="H159" s="50"/>
      <c r="K159" s="50">
        <v>1</v>
      </c>
    </row>
    <row r="160" spans="1:11" ht="15">
      <c r="A160" s="51">
        <v>157</v>
      </c>
      <c r="B160" s="56" t="s">
        <v>205</v>
      </c>
      <c r="C160" s="75" t="s">
        <v>164</v>
      </c>
      <c r="D160" s="57" t="s">
        <v>219</v>
      </c>
      <c r="E160" s="49">
        <v>7</v>
      </c>
      <c r="F160" s="49">
        <v>7</v>
      </c>
      <c r="H160" s="50"/>
      <c r="K160" s="50">
        <v>1</v>
      </c>
    </row>
    <row r="161" spans="1:11" ht="15">
      <c r="A161" s="51">
        <v>158</v>
      </c>
      <c r="B161" s="56" t="s">
        <v>208</v>
      </c>
      <c r="C161" s="75" t="s">
        <v>206</v>
      </c>
      <c r="D161" s="57">
        <v>0.4</v>
      </c>
      <c r="E161" s="49">
        <v>0.4</v>
      </c>
      <c r="H161" s="50"/>
      <c r="K161" s="50">
        <f>E161</f>
        <v>0.4</v>
      </c>
    </row>
    <row r="162" spans="1:11" ht="15">
      <c r="A162" s="51">
        <v>159</v>
      </c>
      <c r="B162" s="56" t="s">
        <v>208</v>
      </c>
      <c r="C162" s="75" t="s">
        <v>207</v>
      </c>
      <c r="D162" s="57">
        <v>0.4</v>
      </c>
      <c r="E162" s="49">
        <v>0.4</v>
      </c>
      <c r="H162" s="50"/>
      <c r="K162" s="50">
        <f>E162</f>
        <v>0.4</v>
      </c>
    </row>
    <row r="163" spans="1:11" ht="15">
      <c r="A163" s="51">
        <v>160</v>
      </c>
      <c r="B163" s="56" t="s">
        <v>208</v>
      </c>
      <c r="C163" s="75" t="s">
        <v>164</v>
      </c>
      <c r="D163" s="57">
        <v>0.4</v>
      </c>
      <c r="E163" s="49">
        <v>0.4</v>
      </c>
      <c r="H163" s="50"/>
      <c r="K163" s="50">
        <f>E163</f>
        <v>0.4</v>
      </c>
    </row>
    <row r="164" spans="1:11" ht="15">
      <c r="A164" s="51">
        <v>161</v>
      </c>
      <c r="B164" s="53" t="s">
        <v>209</v>
      </c>
      <c r="C164" s="75" t="s">
        <v>212</v>
      </c>
      <c r="D164" s="53" t="s">
        <v>217</v>
      </c>
      <c r="E164" s="49">
        <v>45</v>
      </c>
      <c r="F164" s="49">
        <v>45</v>
      </c>
      <c r="G164" s="49">
        <v>3</v>
      </c>
      <c r="H164" s="80">
        <f>(E164+(E164-(2*G164*0.1)*(G164/0.3-1)))/2*(F164+(F164-(2*G164*0.1)*(G164/0.3-1)))/2*G164</f>
        <v>5367.869999999999</v>
      </c>
      <c r="I164" s="80">
        <f aca="true" t="shared" si="10" ref="I164">0.75*(H164/0.15)/10000</f>
        <v>2.683935</v>
      </c>
      <c r="J164" s="50">
        <f>I164*2</f>
        <v>5.36787</v>
      </c>
      <c r="K164" s="50">
        <f>+I164+J164</f>
        <v>8.051805</v>
      </c>
    </row>
    <row r="165" spans="1:11" ht="15">
      <c r="A165" s="51">
        <v>162</v>
      </c>
      <c r="B165" s="53" t="s">
        <v>209</v>
      </c>
      <c r="C165" s="75" t="s">
        <v>212</v>
      </c>
      <c r="D165" s="53" t="s">
        <v>218</v>
      </c>
      <c r="E165" s="49">
        <v>45</v>
      </c>
      <c r="F165" s="49">
        <v>45</v>
      </c>
      <c r="G165" s="49">
        <v>4</v>
      </c>
      <c r="H165" s="80">
        <f>(E165+(E165-(2*G165*0.1)*(G165/0.3-1)))/2*(F165+(F165-(2*G165*0.1)*(G165/0.3-1)))/2*G165</f>
        <v>6421.35111111111</v>
      </c>
      <c r="I165" s="80">
        <f aca="true" t="shared" si="11" ref="I165:I168">0.75*(H165/0.15)/10000</f>
        <v>3.210675555555555</v>
      </c>
      <c r="J165" s="50">
        <f aca="true" t="shared" si="12" ref="J165:J168">I165*2</f>
        <v>6.42135111111111</v>
      </c>
      <c r="K165" s="50">
        <f aca="true" t="shared" si="13" ref="K165:K168">+I165+J165</f>
        <v>9.632026666666665</v>
      </c>
    </row>
    <row r="166" spans="1:11" ht="15">
      <c r="A166" s="51">
        <v>163</v>
      </c>
      <c r="B166" s="53" t="s">
        <v>209</v>
      </c>
      <c r="C166" s="75" t="s">
        <v>212</v>
      </c>
      <c r="D166" s="53" t="s">
        <v>166</v>
      </c>
      <c r="E166" s="49">
        <v>23</v>
      </c>
      <c r="F166" s="49">
        <v>23</v>
      </c>
      <c r="G166" s="49">
        <v>3</v>
      </c>
      <c r="H166" s="80">
        <f>(E166+(E166-(2*G166*0.1)*(G166/0.3-1)))/2*(F166+(F166-(2*G166*0.1)*(G166/0.3-1)))/2*G166</f>
        <v>1236.27</v>
      </c>
      <c r="I166" s="80">
        <f t="shared" si="11"/>
        <v>0.618135</v>
      </c>
      <c r="J166" s="50">
        <f t="shared" si="12"/>
        <v>1.23627</v>
      </c>
      <c r="K166" s="50">
        <f t="shared" si="13"/>
        <v>1.8544049999999999</v>
      </c>
    </row>
    <row r="167" spans="1:11" ht="15">
      <c r="A167" s="51">
        <v>164</v>
      </c>
      <c r="B167" s="53" t="s">
        <v>209</v>
      </c>
      <c r="C167" s="75" t="s">
        <v>212</v>
      </c>
      <c r="D167" s="53" t="s">
        <v>167</v>
      </c>
      <c r="E167" s="49">
        <v>30</v>
      </c>
      <c r="F167" s="49">
        <v>30</v>
      </c>
      <c r="G167" s="49">
        <v>3</v>
      </c>
      <c r="H167" s="80">
        <f>(E167+(E167-(2*G167*0.1)*(G167/0.3-1)))/2*(F167+(F167-(2*G167*0.1)*(G167/0.3-1)))/2*G167</f>
        <v>2235.8700000000003</v>
      </c>
      <c r="I167" s="80">
        <f t="shared" si="11"/>
        <v>1.1179350000000001</v>
      </c>
      <c r="J167" s="50">
        <f t="shared" si="12"/>
        <v>2.2358700000000002</v>
      </c>
      <c r="K167" s="50">
        <f t="shared" si="13"/>
        <v>3.3538050000000004</v>
      </c>
    </row>
    <row r="168" spans="1:11" ht="15">
      <c r="A168" s="51">
        <v>165</v>
      </c>
      <c r="B168" s="52" t="s">
        <v>210</v>
      </c>
      <c r="C168" s="75" t="s">
        <v>212</v>
      </c>
      <c r="D168" s="53" t="s">
        <v>217</v>
      </c>
      <c r="E168" s="49">
        <v>45</v>
      </c>
      <c r="F168" s="49">
        <v>45</v>
      </c>
      <c r="G168" s="49">
        <v>3</v>
      </c>
      <c r="H168" s="80">
        <f>(E168+(E168-(2*G168*0.1)*(G168/0.3-1)))/2*(F168+(F168-(2*G168*0.1)*(G168/0.3-1)))/2*G168</f>
        <v>5367.869999999999</v>
      </c>
      <c r="I168" s="80">
        <f t="shared" si="11"/>
        <v>2.683935</v>
      </c>
      <c r="J168" s="50">
        <f t="shared" si="12"/>
        <v>5.36787</v>
      </c>
      <c r="K168" s="50">
        <f t="shared" si="13"/>
        <v>8.051805</v>
      </c>
    </row>
    <row r="169" spans="1:12" ht="30" customHeight="1">
      <c r="A169" s="51">
        <v>166</v>
      </c>
      <c r="B169" s="53" t="s">
        <v>211</v>
      </c>
      <c r="C169" s="75" t="s">
        <v>212</v>
      </c>
      <c r="D169" s="53" t="s">
        <v>213</v>
      </c>
      <c r="E169" s="49">
        <v>5</v>
      </c>
      <c r="F169" s="49">
        <v>5</v>
      </c>
      <c r="G169" s="49">
        <v>1</v>
      </c>
      <c r="H169" s="50" t="s">
        <v>254</v>
      </c>
      <c r="K169" s="86">
        <v>1</v>
      </c>
      <c r="L169" s="172" t="s">
        <v>257</v>
      </c>
    </row>
    <row r="170" spans="1:12" ht="15">
      <c r="A170" s="51">
        <v>167</v>
      </c>
      <c r="B170" s="52" t="s">
        <v>211</v>
      </c>
      <c r="C170" s="75" t="s">
        <v>212</v>
      </c>
      <c r="D170" s="52" t="s">
        <v>213</v>
      </c>
      <c r="E170" s="49">
        <v>5</v>
      </c>
      <c r="F170" s="49">
        <v>5</v>
      </c>
      <c r="G170" s="49">
        <v>1</v>
      </c>
      <c r="H170" s="50" t="s">
        <v>254</v>
      </c>
      <c r="K170" s="86">
        <v>1</v>
      </c>
      <c r="L170" s="173"/>
    </row>
    <row r="171" spans="1:13" ht="15" customHeight="1">
      <c r="A171" s="51">
        <v>168</v>
      </c>
      <c r="B171" s="52" t="s">
        <v>214</v>
      </c>
      <c r="C171" s="76" t="s">
        <v>216</v>
      </c>
      <c r="D171" s="56" t="s">
        <v>229</v>
      </c>
      <c r="E171" s="49">
        <v>15</v>
      </c>
      <c r="F171" s="49">
        <f>E171*5</f>
        <v>75</v>
      </c>
      <c r="G171" s="49">
        <v>1.5</v>
      </c>
      <c r="H171" s="49">
        <v>7500</v>
      </c>
      <c r="I171" s="72">
        <f>2.7*(H171/0.15)/10000</f>
        <v>13.5</v>
      </c>
      <c r="K171" s="86">
        <v>2</v>
      </c>
      <c r="L171" s="173"/>
      <c r="M171" s="50" t="s">
        <v>256</v>
      </c>
    </row>
    <row r="172" spans="1:13" ht="15">
      <c r="A172" s="51">
        <v>169</v>
      </c>
      <c r="B172" s="52" t="s">
        <v>214</v>
      </c>
      <c r="C172" s="76" t="s">
        <v>216</v>
      </c>
      <c r="D172" s="56" t="s">
        <v>229</v>
      </c>
      <c r="E172" s="49">
        <v>15</v>
      </c>
      <c r="F172" s="49">
        <f aca="true" t="shared" si="14" ref="F172:F175">E172*5</f>
        <v>75</v>
      </c>
      <c r="G172" s="49">
        <v>1.5</v>
      </c>
      <c r="H172" s="49">
        <v>8750</v>
      </c>
      <c r="I172" s="72">
        <f aca="true" t="shared" si="15" ref="I172:I175">2.7*(H172/0.15)/10000</f>
        <v>15.750000000000004</v>
      </c>
      <c r="K172" s="86">
        <v>2</v>
      </c>
      <c r="L172" s="173"/>
      <c r="M172" s="50" t="s">
        <v>256</v>
      </c>
    </row>
    <row r="173" spans="1:13" ht="15">
      <c r="A173" s="51">
        <v>170</v>
      </c>
      <c r="B173" s="52" t="s">
        <v>214</v>
      </c>
      <c r="C173" s="76" t="s">
        <v>216</v>
      </c>
      <c r="D173" s="56" t="s">
        <v>229</v>
      </c>
      <c r="E173" s="49">
        <v>15</v>
      </c>
      <c r="F173" s="49">
        <f t="shared" si="14"/>
        <v>75</v>
      </c>
      <c r="G173" s="49">
        <v>1.5</v>
      </c>
      <c r="H173" s="49">
        <v>7200</v>
      </c>
      <c r="I173" s="72">
        <f t="shared" si="15"/>
        <v>12.96</v>
      </c>
      <c r="K173" s="86">
        <v>2</v>
      </c>
      <c r="L173" s="173"/>
      <c r="M173" s="50" t="s">
        <v>256</v>
      </c>
    </row>
    <row r="174" spans="1:13" ht="15">
      <c r="A174" s="51">
        <v>171</v>
      </c>
      <c r="B174" s="53" t="s">
        <v>215</v>
      </c>
      <c r="C174" s="76" t="s">
        <v>216</v>
      </c>
      <c r="D174" s="56" t="s">
        <v>230</v>
      </c>
      <c r="E174" s="49">
        <v>25</v>
      </c>
      <c r="F174" s="49">
        <f t="shared" si="14"/>
        <v>125</v>
      </c>
      <c r="G174" s="49">
        <v>2</v>
      </c>
      <c r="H174" s="49">
        <v>8700</v>
      </c>
      <c r="I174" s="72">
        <f t="shared" si="15"/>
        <v>15.66</v>
      </c>
      <c r="K174" s="86">
        <v>2</v>
      </c>
      <c r="L174" s="173"/>
      <c r="M174" s="50" t="s">
        <v>256</v>
      </c>
    </row>
    <row r="175" spans="1:13" ht="14.25" customHeight="1">
      <c r="A175" s="51">
        <v>172</v>
      </c>
      <c r="B175" s="53" t="s">
        <v>215</v>
      </c>
      <c r="C175" s="76" t="s">
        <v>216</v>
      </c>
      <c r="D175" s="56" t="s">
        <v>231</v>
      </c>
      <c r="E175" s="49">
        <v>25</v>
      </c>
      <c r="F175" s="49">
        <f t="shared" si="14"/>
        <v>125</v>
      </c>
      <c r="G175" s="49">
        <v>2</v>
      </c>
      <c r="H175" s="49">
        <v>9800</v>
      </c>
      <c r="I175" s="72">
        <f t="shared" si="15"/>
        <v>17.640000000000004</v>
      </c>
      <c r="K175" s="86">
        <v>2</v>
      </c>
      <c r="L175" s="173"/>
      <c r="M175" s="50" t="s">
        <v>256</v>
      </c>
    </row>
    <row r="176" spans="1:12" ht="15" customHeight="1" hidden="1">
      <c r="A176" s="58"/>
      <c r="B176" s="58"/>
      <c r="C176" s="77"/>
      <c r="D176" s="58"/>
      <c r="E176" s="58"/>
      <c r="F176" s="58"/>
      <c r="G176" s="58"/>
      <c r="H176" s="71"/>
      <c r="K176" s="81"/>
      <c r="L176" s="174"/>
    </row>
    <row r="177" spans="8:11" ht="15">
      <c r="H177" s="50">
        <f>SUM(H4:H175)</f>
        <v>237159.01111111094</v>
      </c>
      <c r="I177" s="50">
        <f>SUM(I4:I175)</f>
        <v>173.11450555555555</v>
      </c>
      <c r="J177" s="50">
        <f aca="true" t="shared" si="16" ref="J177:K177">SUM(J4:J175)</f>
        <v>195.2090111111111</v>
      </c>
      <c r="K177" s="50">
        <f t="shared" si="16"/>
        <v>372.0235166666663</v>
      </c>
    </row>
    <row r="178" ht="15">
      <c r="H178" s="49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235</v>
      </c>
    </row>
    <row r="10" spans="11:15" ht="15">
      <c r="K10" t="s">
        <v>236</v>
      </c>
      <c r="L10" t="s">
        <v>237</v>
      </c>
      <c r="M10" t="s">
        <v>238</v>
      </c>
      <c r="N10" t="s">
        <v>239</v>
      </c>
      <c r="O10" t="s">
        <v>240</v>
      </c>
    </row>
    <row r="11" ht="15">
      <c r="K11" t="s">
        <v>241</v>
      </c>
    </row>
    <row r="12" spans="11:17" ht="15">
      <c r="K12" t="s">
        <v>242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243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244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245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246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247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248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249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250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251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252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cp:lastPrinted>2021-07-03T09:44:36Z</cp:lastPrinted>
  <dcterms:created xsi:type="dcterms:W3CDTF">2020-04-15T08:21:33Z</dcterms:created>
  <dcterms:modified xsi:type="dcterms:W3CDTF">2021-07-17T05:27:39Z</dcterms:modified>
  <cp:category/>
  <cp:version/>
  <cp:contentType/>
  <cp:contentStatus/>
</cp:coreProperties>
</file>