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640" windowHeight="11160" activeTab="0"/>
  </bookViews>
  <sheets>
    <sheet name="e DPR" sheetId="1" r:id="rId1"/>
    <sheet name="NREGA Data" sheetId="6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<sst xmlns="http://schemas.openxmlformats.org/spreadsheetml/2006/main" count="368" uniqueCount="235">
  <si>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</si>
  <si>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</si>
  <si>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</si>
  <si>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</si>
  <si>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</si>
  <si>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</si>
  <si>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</si>
  <si>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</si>
  <si>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</si>
  <si>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</si>
  <si>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</si>
  <si>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</si>
  <si>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</si>
  <si>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</si>
  <si>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</si>
  <si>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</si>
  <si>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</si>
  <si>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</si>
  <si>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</si>
  <si>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</si>
  <si>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</si>
  <si>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</si>
  <si>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</si>
  <si>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</si>
  <si>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</si>
  <si>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</si>
  <si>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</si>
  <si>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</si>
  <si>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</si>
  <si>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</si>
  <si>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</si>
  <si>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</si>
  <si>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</si>
  <si>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</si>
  <si>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</si>
  <si>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</si>
  <si>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</si>
  <si>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</si>
  <si>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</si>
  <si>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</si>
  <si>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</si>
  <si>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</si>
  <si>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</si>
  <si>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</si>
  <si>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</si>
  <si>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</si>
  <si>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</si>
  <si>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</si>
  <si>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</si>
  <si>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</si>
  <si>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</si>
  <si>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</si>
  <si>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</si>
  <si>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</si>
  <si>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</si>
  <si>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</si>
  <si>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</si>
  <si>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</si>
  <si>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</si>
  <si>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</si>
  <si>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</si>
  <si>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</si>
  <si>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</si>
  <si>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</si>
  <si>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</si>
  <si>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</si>
  <si>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</si>
  <si>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</si>
  <si>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</si>
  <si>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</si>
  <si>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</si>
  <si>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</si>
  <si>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</si>
  <si>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</si>
  <si>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</si>
  <si>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</si>
  <si>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</si>
  <si>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</si>
  <si>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</si>
  <si>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</si>
  <si>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</si>
  <si>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</si>
  <si>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</si>
  <si>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</si>
  <si>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</si>
  <si>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</si>
  <si>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</si>
  <si>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</si>
  <si>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</si>
  <si>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</si>
  <si>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</si>
  <si>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</si>
  <si>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</si>
  <si>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</si>
  <si>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</si>
  <si>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</si>
  <si>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</si>
  <si>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</si>
  <si>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</si>
  <si>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</si>
  <si>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</si>
  <si>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</si>
  <si>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</si>
  <si>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</si>
  <si>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</si>
  <si>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</si>
  <si>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</si>
  <si>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</si>
  <si>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</si>
  <si>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</si>
  <si>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</si>
  <si>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</si>
  <si>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</si>
  <si>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</si>
  <si>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</si>
  <si>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</si>
  <si>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</si>
  <si>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</si>
  <si>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</si>
  <si>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</si>
  <si>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Sandy Loam </t>
  </si>
  <si>
    <t>NA</t>
  </si>
  <si>
    <t xml:space="preserve">Water Resourse Planned  ( Ha M) </t>
  </si>
  <si>
    <t xml:space="preserve">% of Water requirment fulfilled though MWS </t>
  </si>
  <si>
    <t xml:space="preserve">Considering 50%  Water  requirement will be met by Rainfall </t>
  </si>
  <si>
    <t>Koriya</t>
  </si>
  <si>
    <t xml:space="preserve">Name of the Beneficiary </t>
  </si>
  <si>
    <t xml:space="preserve">Estimated labour cost </t>
  </si>
  <si>
    <t xml:space="preserve">Lat. </t>
  </si>
  <si>
    <t xml:space="preserve"> Long.</t>
  </si>
  <si>
    <t>Length (m)</t>
  </si>
  <si>
    <t>Width  (m)</t>
  </si>
  <si>
    <t>Depth (m)</t>
  </si>
  <si>
    <t>Lakh Rs.</t>
  </si>
  <si>
    <t>days</t>
  </si>
  <si>
    <t>in Ha</t>
  </si>
  <si>
    <t>in decimal</t>
  </si>
  <si>
    <t>डबरी</t>
  </si>
  <si>
    <t>Manendragarh</t>
  </si>
  <si>
    <t>बकरी शेड</t>
  </si>
  <si>
    <t>मेडबंधान</t>
  </si>
  <si>
    <t>पशु शेड</t>
  </si>
  <si>
    <t>मुर्गी शेड</t>
  </si>
  <si>
    <t>2.8 % to 16%</t>
  </si>
  <si>
    <t>कुंआ</t>
  </si>
  <si>
    <t>Common Works:</t>
  </si>
  <si>
    <t>शासकीयभूमि</t>
  </si>
  <si>
    <t>Total</t>
  </si>
  <si>
    <t>As on 24-03-2021</t>
  </si>
  <si>
    <t>2A5I5m3, 2A5I5m2</t>
  </si>
  <si>
    <t>e DPR of Shivgarh GP, Block  Manendragarh , Dist Koriya Chhattisgarh</t>
  </si>
  <si>
    <t>Shivgarh</t>
  </si>
  <si>
    <t>Shivgarh, Bishrampur</t>
  </si>
  <si>
    <t>State : CHHATTISGARH District : KOREA Block : MANENDRAGARH Panchayat : SHIVGURH</t>
  </si>
  <si>
    <t xml:space="preserve"> 25 Nos</t>
  </si>
  <si>
    <t>18.05 Ha-m</t>
  </si>
  <si>
    <t>18 Nos</t>
  </si>
  <si>
    <t>Kewai (3000m), Beto Nala (2000m), Chatol Nadi</t>
  </si>
  <si>
    <t>Kewai (3000m)</t>
  </si>
  <si>
    <t>गीता बाई/लल्लू</t>
  </si>
  <si>
    <t>फूलमती/नरायण सिंह</t>
  </si>
  <si>
    <t>वन अधिकार गीताबाई/रामसिंह</t>
  </si>
  <si>
    <t>वन अधिकार सोन कुंवर/देव नरायण</t>
  </si>
  <si>
    <t>वन अधिकार/ पंचम सिंह</t>
  </si>
  <si>
    <t>वन अधिकार सुशीला</t>
  </si>
  <si>
    <t>बीरबल सिंह/ भीम सिंह</t>
  </si>
  <si>
    <t>वन अधिकार रामकली/इन्द्रपाल</t>
  </si>
  <si>
    <t>वन अधिकार रामबाई/</t>
  </si>
  <si>
    <t>वन अधिकार मानमती</t>
  </si>
  <si>
    <t>वन अधिकार जयपत सिंह</t>
  </si>
  <si>
    <t>बुधलाल</t>
  </si>
  <si>
    <t>वन भूमि मनराज/</t>
  </si>
  <si>
    <t>मानमती/बालकरन</t>
  </si>
  <si>
    <t>वन भूमि मानमती</t>
  </si>
  <si>
    <t>माधव सिंह</t>
  </si>
  <si>
    <t>वन भूमि सोनकुंवर</t>
  </si>
  <si>
    <t>मानकुंवर/जगत सिंह</t>
  </si>
  <si>
    <t>परमेशवरी/अनिल कुमार</t>
  </si>
  <si>
    <t>शासकीयभूमि महेशिया</t>
  </si>
  <si>
    <t>विजय सिंह</t>
  </si>
  <si>
    <t>मंजू सिंह/ सुभान सिंह</t>
  </si>
  <si>
    <t>वन भूमि सेमवती</t>
  </si>
  <si>
    <t>देव कुमारी /उमेन्द्र सिंह</t>
  </si>
  <si>
    <t>रामबाई/हरीमंगल सिंह</t>
  </si>
  <si>
    <t>वन भूमि पार्वती</t>
  </si>
  <si>
    <t>सोनसाय</t>
  </si>
  <si>
    <t>वन भूमि हरीबाई</t>
  </si>
  <si>
    <t>सुमित्रा/जगधारी</t>
  </si>
  <si>
    <t>चैतीबाई/हरीलाल</t>
  </si>
  <si>
    <t>प्रेमवती/बलराम</t>
  </si>
  <si>
    <t>वन भूमि कौशिल्या</t>
  </si>
  <si>
    <t>सोनकुंवर/सत्यनरायण</t>
  </si>
  <si>
    <t>कलावती/वीरेंद्र कुमार</t>
  </si>
  <si>
    <t>दौलतबती/धनीराम</t>
  </si>
  <si>
    <t>भगवनिया/रामप्रसाद</t>
  </si>
  <si>
    <t>वन भूमि / मानकुंवर</t>
  </si>
  <si>
    <t>मोहर सिंह</t>
  </si>
  <si>
    <t>गीता देवी/रंगलाल</t>
  </si>
  <si>
    <t>इन्द्रकुंवर/दलप्रताप</t>
  </si>
  <si>
    <t>गणेश प्रसाद/दलउ सिंह</t>
  </si>
  <si>
    <t>शिवप्रकाश/परसोतम</t>
  </si>
  <si>
    <t>जयपत सिंह/बदन सिंह</t>
  </si>
  <si>
    <t>सोना सिंह/रामाऔतार</t>
  </si>
  <si>
    <t>दुबराज सिंह/मोहन सिंह</t>
  </si>
  <si>
    <t>धनीराम/हीरालाल</t>
  </si>
  <si>
    <t>प्रितलाल/धनीराम</t>
  </si>
  <si>
    <t>राघोप्रसाद/कर्मचन्द्र</t>
  </si>
  <si>
    <t>अर्दन डेम</t>
  </si>
  <si>
    <t>तलाब</t>
  </si>
  <si>
    <t>गेबियन</t>
  </si>
  <si>
    <t>Bishrampur</t>
  </si>
  <si>
    <t>राम सिंह / गोपाल सिंह</t>
  </si>
  <si>
    <t>जगबंधन /गोपाल सिंह</t>
  </si>
  <si>
    <t>लालजी / गोपाल सिंह</t>
  </si>
  <si>
    <t>रूपनारायण / समयलाल</t>
  </si>
  <si>
    <t>हीरा सिंह /रूपनारायण</t>
  </si>
  <si>
    <t>रामकरन /नर्मदा</t>
  </si>
  <si>
    <t>रघुवर सिंह / मानसिंह</t>
  </si>
  <si>
    <t>अगरसाय / दलप्रताप</t>
  </si>
  <si>
    <t>रामा / दलप्रताप</t>
  </si>
  <si>
    <t>सुदर्शन / सुकन्दी</t>
  </si>
  <si>
    <t>दुबराज /नर्मदा</t>
  </si>
  <si>
    <t>श्रीकांत /महावीर</t>
  </si>
  <si>
    <t>श्रीकान्त / महावीर</t>
  </si>
  <si>
    <t>राम सिंह / जलसाय</t>
  </si>
  <si>
    <t>संतकुमार /देवलाल</t>
  </si>
  <si>
    <t>बच्चेलाल / पतिराज</t>
  </si>
  <si>
    <t>धर्मपाल / पतिराज</t>
  </si>
  <si>
    <t>लक्षण / दलप्रताप</t>
  </si>
  <si>
    <t>माधव सिंह /बबलू सिंह</t>
  </si>
  <si>
    <t>पुरन सिंह/रामप्रसाद</t>
  </si>
  <si>
    <t>तलाब  गहरी करन</t>
  </si>
  <si>
    <t>^तलाब गहरी करन</t>
  </si>
  <si>
    <t>18.50.</t>
  </si>
  <si>
    <t>25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</si>
</sst>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7" formatCode="0.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2"/>
      <color rgb="FF000000"/>
      <name val="Verdana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rgb="FF3E3F3A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/>
      <bottom/>
    </border>
    <border>
      <left/>
      <right style="medium">
        <color theme="1"/>
      </right>
      <top style="medium"/>
      <bottom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/>
    <xf numFmtId="0" fontId="4" fillId="3" borderId="0" xfId="0" applyFont="1" applyFill="1"/>
    <xf numFmtId="0" fontId="6" fillId="2" borderId="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/>
    </xf>
    <xf numFmtId="0" fontId="6" fillId="2" borderId="0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2" xfId="0" applyFont="1" applyFill="1" applyBorder="1"/>
    <xf numFmtId="0" fontId="4" fillId="2" borderId="13" xfId="0" applyFont="1" applyFill="1" applyBorder="1"/>
    <xf numFmtId="0" fontId="6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6" fillId="2" borderId="7" xfId="0" applyFont="1" applyFill="1" applyBorder="1"/>
    <xf numFmtId="0" fontId="4" fillId="2" borderId="17" xfId="0" applyFont="1" applyFill="1" applyBorder="1" applyAlignment="1">
      <alignment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3" borderId="0" xfId="0" applyFont="1" applyFill="1"/>
    <xf numFmtId="0" fontId="3" fillId="2" borderId="0" xfId="0" applyFont="1" applyFill="1"/>
    <xf numFmtId="0" fontId="6" fillId="2" borderId="19" xfId="0" applyFont="1" applyFill="1" applyBorder="1"/>
    <xf numFmtId="0" fontId="4" fillId="2" borderId="20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 wrapText="1"/>
    </xf>
    <xf numFmtId="164" fontId="23" fillId="2" borderId="3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9" fontId="11" fillId="2" borderId="1" xfId="15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right" vertical="center" wrapText="1"/>
    </xf>
    <xf numFmtId="0" fontId="13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6" fillId="2" borderId="2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18" fillId="2" borderId="28" xfId="0" applyFont="1" applyFill="1" applyBorder="1" applyAlignment="1">
      <alignment horizontal="left" vertical="top" wrapText="1"/>
    </xf>
    <xf numFmtId="0" fontId="18" fillId="2" borderId="29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19" fillId="2" borderId="33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righ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0" fontId="18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164" fontId="23" fillId="2" borderId="3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/>
    </xf>
    <xf numFmtId="167" fontId="23" fillId="2" borderId="3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164" fontId="24" fillId="2" borderId="3" xfId="0" applyNumberFormat="1" applyFont="1" applyFill="1" applyBorder="1" applyAlignment="1">
      <alignment horizontal="center" vertical="center"/>
    </xf>
    <xf numFmtId="164" fontId="25" fillId="2" borderId="3" xfId="0" applyNumberFormat="1" applyFont="1" applyFill="1" applyBorder="1" applyAlignment="1">
      <alignment horizontal="center" vertical="center" wrapText="1"/>
    </xf>
    <xf numFmtId="1" fontId="24" fillId="2" borderId="3" xfId="0" applyNumberFormat="1" applyFont="1" applyFill="1" applyBorder="1" applyAlignment="1">
      <alignment horizontal="center" vertical="center"/>
    </xf>
    <xf numFmtId="165" fontId="24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 quotePrefix="1">
      <alignment vertical="top" wrapText="1"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22" fillId="2" borderId="3" xfId="0" applyFont="1" applyFill="1" applyBorder="1" applyAlignment="1">
      <alignment vertical="center"/>
    </xf>
    <xf numFmtId="0" fontId="3" fillId="2" borderId="23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26" fillId="2" borderId="3" xfId="0" applyFont="1" applyFill="1" applyBorder="1" applyAlignment="1" quotePrefix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about:blank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about:blank" TargetMode="External" /><Relationship Id="rId6" Type="http://schemas.openxmlformats.org/officeDocument/2006/relationships/hyperlink" Target="about:blank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about:blank" TargetMode="External" /><Relationship Id="rId9" Type="http://schemas.openxmlformats.org/officeDocument/2006/relationships/hyperlink" Target="about:blank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about:blank" TargetMode="External" /><Relationship Id="rId12" Type="http://schemas.openxmlformats.org/officeDocument/2006/relationships/hyperlink" Target="about:blank" TargetMode="External" /><Relationship Id="rId13" Type="http://schemas.openxmlformats.org/officeDocument/2006/relationships/hyperlink" Target="about:blank" TargetMode="External" /><Relationship Id="rId14" Type="http://schemas.openxmlformats.org/officeDocument/2006/relationships/hyperlink" Target="about:blank" TargetMode="External" /><Relationship Id="rId15" Type="http://schemas.openxmlformats.org/officeDocument/2006/relationships/hyperlink" Target="about:blank" TargetMode="External" /><Relationship Id="rId16" Type="http://schemas.openxmlformats.org/officeDocument/2006/relationships/hyperlink" Target="about:blank" TargetMode="External" /><Relationship Id="rId17" Type="http://schemas.openxmlformats.org/officeDocument/2006/relationships/hyperlink" Target="about:blank" TargetMode="External" /><Relationship Id="rId18" Type="http://schemas.openxmlformats.org/officeDocument/2006/relationships/hyperlink" Target="about:blank" TargetMode="External" /><Relationship Id="rId19" Type="http://schemas.openxmlformats.org/officeDocument/2006/relationships/hyperlink" Target="about:blank" TargetMode="External" /><Relationship Id="rId20" Type="http://schemas.openxmlformats.org/officeDocument/2006/relationships/hyperlink" Target="about:blank" TargetMode="External" /><Relationship Id="rId21" Type="http://schemas.openxmlformats.org/officeDocument/2006/relationships/hyperlink" Target="about:blank" TargetMode="External" /><Relationship Id="rId22" Type="http://schemas.openxmlformats.org/officeDocument/2006/relationships/hyperlink" Target="about:blank" TargetMode="External" /><Relationship Id="rId23" Type="http://schemas.openxmlformats.org/officeDocument/2006/relationships/hyperlink" Target="about:blank" TargetMode="External" /><Relationship Id="rId24" Type="http://schemas.openxmlformats.org/officeDocument/2006/relationships/hyperlink" Target="about:blank" TargetMode="External" /><Relationship Id="rId25" Type="http://schemas.openxmlformats.org/officeDocument/2006/relationships/hyperlink" Target="about:blank" TargetMode="External" /><Relationship Id="rId26" Type="http://schemas.openxmlformats.org/officeDocument/2006/relationships/hyperlink" Target="about:blank" TargetMode="External" /><Relationship Id="rId27" Type="http://schemas.openxmlformats.org/officeDocument/2006/relationships/hyperlink" Target="about:blank" TargetMode="External" /><Relationship Id="rId28" Type="http://schemas.openxmlformats.org/officeDocument/2006/relationships/hyperlink" Target="about:blank" TargetMode="External" /><Relationship Id="rId29" Type="http://schemas.openxmlformats.org/officeDocument/2006/relationships/hyperlink" Target="about:blank" TargetMode="External" /><Relationship Id="rId30" Type="http://schemas.openxmlformats.org/officeDocument/2006/relationships/hyperlink" Target="about:blank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about:blank" TargetMode="External" /><Relationship Id="rId33" Type="http://schemas.openxmlformats.org/officeDocument/2006/relationships/hyperlink" Target="about:blank" TargetMode="External" /><Relationship Id="rId34" Type="http://schemas.openxmlformats.org/officeDocument/2006/relationships/hyperlink" Target="about:blank" TargetMode="External" /><Relationship Id="rId35" Type="http://schemas.openxmlformats.org/officeDocument/2006/relationships/hyperlink" Target="about:blank" TargetMode="External" /><Relationship Id="rId36" Type="http://schemas.openxmlformats.org/officeDocument/2006/relationships/hyperlink" Target="about:blank" TargetMode="External" /><Relationship Id="rId37" Type="http://schemas.openxmlformats.org/officeDocument/2006/relationships/hyperlink" Target="about:blank" TargetMode="External" /><Relationship Id="rId38" Type="http://schemas.openxmlformats.org/officeDocument/2006/relationships/hyperlink" Target="about:blank" TargetMode="External" /><Relationship Id="rId39" Type="http://schemas.openxmlformats.org/officeDocument/2006/relationships/hyperlink" Target="about:blank" TargetMode="External" /><Relationship Id="rId40" Type="http://schemas.openxmlformats.org/officeDocument/2006/relationships/hyperlink" Target="about:blank" TargetMode="External" /><Relationship Id="rId41" Type="http://schemas.openxmlformats.org/officeDocument/2006/relationships/hyperlink" Target="about:blank" TargetMode="External" /><Relationship Id="rId42" Type="http://schemas.openxmlformats.org/officeDocument/2006/relationships/hyperlink" Target="about:blank" TargetMode="External" /><Relationship Id="rId43" Type="http://schemas.openxmlformats.org/officeDocument/2006/relationships/hyperlink" Target="about:blank" TargetMode="External" /><Relationship Id="rId44" Type="http://schemas.openxmlformats.org/officeDocument/2006/relationships/hyperlink" Target="about:blank" TargetMode="External" /><Relationship Id="rId45" Type="http://schemas.openxmlformats.org/officeDocument/2006/relationships/hyperlink" Target="about:blank" TargetMode="External" /><Relationship Id="rId46" Type="http://schemas.openxmlformats.org/officeDocument/2006/relationships/hyperlink" Target="about:blank" TargetMode="External" /><Relationship Id="rId47" Type="http://schemas.openxmlformats.org/officeDocument/2006/relationships/hyperlink" Target="about:blank" TargetMode="External" /><Relationship Id="rId48" Type="http://schemas.openxmlformats.org/officeDocument/2006/relationships/hyperlink" Target="about:blank" TargetMode="External" /><Relationship Id="rId49" Type="http://schemas.openxmlformats.org/officeDocument/2006/relationships/hyperlink" Target="about:blank" TargetMode="External" /><Relationship Id="rId50" Type="http://schemas.openxmlformats.org/officeDocument/2006/relationships/hyperlink" Target="about:blank" TargetMode="External" /><Relationship Id="rId51" Type="http://schemas.openxmlformats.org/officeDocument/2006/relationships/hyperlink" Target="about:blank" TargetMode="External" /><Relationship Id="rId52" Type="http://schemas.openxmlformats.org/officeDocument/2006/relationships/hyperlink" Target="about:blank" TargetMode="External" /><Relationship Id="rId53" Type="http://schemas.openxmlformats.org/officeDocument/2006/relationships/hyperlink" Target="about:blank" TargetMode="External" /><Relationship Id="rId54" Type="http://schemas.openxmlformats.org/officeDocument/2006/relationships/hyperlink" Target="about:blank" TargetMode="External" /><Relationship Id="rId55" Type="http://schemas.openxmlformats.org/officeDocument/2006/relationships/hyperlink" Target="about:blank" TargetMode="External" /><Relationship Id="rId56" Type="http://schemas.openxmlformats.org/officeDocument/2006/relationships/hyperlink" Target="about:blank" TargetMode="External" /><Relationship Id="rId57" Type="http://schemas.openxmlformats.org/officeDocument/2006/relationships/hyperlink" Target="about:blank" TargetMode="External" /><Relationship Id="rId58" Type="http://schemas.openxmlformats.org/officeDocument/2006/relationships/hyperlink" Target="about:blank" TargetMode="External" /><Relationship Id="rId59" Type="http://schemas.openxmlformats.org/officeDocument/2006/relationships/hyperlink" Target="about:blank" TargetMode="External" /><Relationship Id="rId60" Type="http://schemas.openxmlformats.org/officeDocument/2006/relationships/hyperlink" Target="about:blank" TargetMode="External" /><Relationship Id="rId61" Type="http://schemas.openxmlformats.org/officeDocument/2006/relationships/hyperlink" Target="about:blank" TargetMode="External" /><Relationship Id="rId62" Type="http://schemas.openxmlformats.org/officeDocument/2006/relationships/hyperlink" Target="about:blank" TargetMode="External" /><Relationship Id="rId63" Type="http://schemas.openxmlformats.org/officeDocument/2006/relationships/hyperlink" Target="about:blank" TargetMode="External" /><Relationship Id="rId64" Type="http://schemas.openxmlformats.org/officeDocument/2006/relationships/hyperlink" Target="about:blank" TargetMode="External" /><Relationship Id="rId65" Type="http://schemas.openxmlformats.org/officeDocument/2006/relationships/hyperlink" Target="about:blank" TargetMode="External" /><Relationship Id="rId66" Type="http://schemas.openxmlformats.org/officeDocument/2006/relationships/hyperlink" Target="about:blank" TargetMode="External" /><Relationship Id="rId67" Type="http://schemas.openxmlformats.org/officeDocument/2006/relationships/hyperlink" Target="about:blank" TargetMode="External" /><Relationship Id="rId68" Type="http://schemas.openxmlformats.org/officeDocument/2006/relationships/hyperlink" Target="about:blank" TargetMode="External" /><Relationship Id="rId69" Type="http://schemas.openxmlformats.org/officeDocument/2006/relationships/hyperlink" Target="about:blank" TargetMode="External" /><Relationship Id="rId70" Type="http://schemas.openxmlformats.org/officeDocument/2006/relationships/hyperlink" Target="about:blank" TargetMode="External" /><Relationship Id="rId71" Type="http://schemas.openxmlformats.org/officeDocument/2006/relationships/hyperlink" Target="about:blank" TargetMode="External" /><Relationship Id="rId72" Type="http://schemas.openxmlformats.org/officeDocument/2006/relationships/hyperlink" Target="about:blank" TargetMode="External" /><Relationship Id="rId73" Type="http://schemas.openxmlformats.org/officeDocument/2006/relationships/hyperlink" Target="about:blank" TargetMode="External" /><Relationship Id="rId74" Type="http://schemas.openxmlformats.org/officeDocument/2006/relationships/hyperlink" Target="about:blank" TargetMode="External" /><Relationship Id="rId75" Type="http://schemas.openxmlformats.org/officeDocument/2006/relationships/hyperlink" Target="about:blank" TargetMode="External" /><Relationship Id="rId76" Type="http://schemas.openxmlformats.org/officeDocument/2006/relationships/hyperlink" Target="about:blank" TargetMode="External" /><Relationship Id="rId77" Type="http://schemas.openxmlformats.org/officeDocument/2006/relationships/hyperlink" Target="about:blank" TargetMode="External" /><Relationship Id="rId78" Type="http://schemas.openxmlformats.org/officeDocument/2006/relationships/hyperlink" Target="about:blank" TargetMode="External" /><Relationship Id="rId79" Type="http://schemas.openxmlformats.org/officeDocument/2006/relationships/hyperlink" Target="about:blank" TargetMode="External" /><Relationship Id="rId80" Type="http://schemas.openxmlformats.org/officeDocument/2006/relationships/hyperlink" Target="about:blank" TargetMode="External" /><Relationship Id="rId81" Type="http://schemas.openxmlformats.org/officeDocument/2006/relationships/hyperlink" Target="about:blank" TargetMode="External" /><Relationship Id="rId82" Type="http://schemas.openxmlformats.org/officeDocument/2006/relationships/hyperlink" Target="about:blank" TargetMode="External" /><Relationship Id="rId83" Type="http://schemas.openxmlformats.org/officeDocument/2006/relationships/hyperlink" Target="about:blank" TargetMode="External" /><Relationship Id="rId84" Type="http://schemas.openxmlformats.org/officeDocument/2006/relationships/hyperlink" Target="about:blank" TargetMode="External" /><Relationship Id="rId85" Type="http://schemas.openxmlformats.org/officeDocument/2006/relationships/hyperlink" Target="about:blank" TargetMode="External" /><Relationship Id="rId86" Type="http://schemas.openxmlformats.org/officeDocument/2006/relationships/hyperlink" Target="about:blank" TargetMode="External" /><Relationship Id="rId87" Type="http://schemas.openxmlformats.org/officeDocument/2006/relationships/hyperlink" Target="about:blank" TargetMode="External" /><Relationship Id="rId88" Type="http://schemas.openxmlformats.org/officeDocument/2006/relationships/hyperlink" Target="about:blank" TargetMode="External" /><Relationship Id="rId89" Type="http://schemas.openxmlformats.org/officeDocument/2006/relationships/hyperlink" Target="about:blank" TargetMode="External" /><Relationship Id="rId90" Type="http://schemas.openxmlformats.org/officeDocument/2006/relationships/hyperlink" Target="about:blank" TargetMode="External" /><Relationship Id="rId91" Type="http://schemas.openxmlformats.org/officeDocument/2006/relationships/hyperlink" Target="about:blank" TargetMode="External" /><Relationship Id="rId92" Type="http://schemas.openxmlformats.org/officeDocument/2006/relationships/hyperlink" Target="about:blank" TargetMode="External" /><Relationship Id="rId93" Type="http://schemas.openxmlformats.org/officeDocument/2006/relationships/hyperlink" Target="about:blank" TargetMode="External" /><Relationship Id="rId94" Type="http://schemas.openxmlformats.org/officeDocument/2006/relationships/hyperlink" Target="about:blank" TargetMode="External" /><Relationship Id="rId95" Type="http://schemas.openxmlformats.org/officeDocument/2006/relationships/hyperlink" Target="about:blank" TargetMode="External" /><Relationship Id="rId96" Type="http://schemas.openxmlformats.org/officeDocument/2006/relationships/hyperlink" Target="about:blank" TargetMode="External" /><Relationship Id="rId97" Type="http://schemas.openxmlformats.org/officeDocument/2006/relationships/hyperlink" Target="about:blank" TargetMode="External" /><Relationship Id="rId98" Type="http://schemas.openxmlformats.org/officeDocument/2006/relationships/hyperlink" Target="about:blank" TargetMode="External" /><Relationship Id="rId99" Type="http://schemas.openxmlformats.org/officeDocument/2006/relationships/hyperlink" Target="about:blank" TargetMode="External" /><Relationship Id="rId100" Type="http://schemas.openxmlformats.org/officeDocument/2006/relationships/hyperlink" Target="about:blank" TargetMode="External" /><Relationship Id="rId101" Type="http://schemas.openxmlformats.org/officeDocument/2006/relationships/hyperlink" Target="about:blank" TargetMode="External" /><Relationship Id="rId102" Type="http://schemas.openxmlformats.org/officeDocument/2006/relationships/hyperlink" Target="about:blank" TargetMode="External" /><Relationship Id="rId103" Type="http://schemas.openxmlformats.org/officeDocument/2006/relationships/hyperlink" Target="about:blank" TargetMode="External" /><Relationship Id="rId104" Type="http://schemas.openxmlformats.org/officeDocument/2006/relationships/hyperlink" Target="about:blank" TargetMode="External" /><Relationship Id="rId105" Type="http://schemas.openxmlformats.org/officeDocument/2006/relationships/hyperlink" Target="about:blank" TargetMode="External" /><Relationship Id="rId106" Type="http://schemas.openxmlformats.org/officeDocument/2006/relationships/hyperlink" Target="about:blank" TargetMode="External" /><Relationship Id="rId107" Type="http://schemas.openxmlformats.org/officeDocument/2006/relationships/hyperlink" Target="about:blank" TargetMode="External" /><Relationship Id="rId108" Type="http://schemas.openxmlformats.org/officeDocument/2006/relationships/hyperlink" Target="about:blank" TargetMode="External" /><Relationship Id="rId109" Type="http://schemas.openxmlformats.org/officeDocument/2006/relationships/hyperlink" Target="about:blank" TargetMode="External" /><Relationship Id="rId110" Type="http://schemas.openxmlformats.org/officeDocument/2006/relationships/hyperlink" Target="about:blank" TargetMode="External" /><Relationship Id="rId111" Type="http://schemas.openxmlformats.org/officeDocument/2006/relationships/hyperlink" Target="about:blank" TargetMode="External" /><Relationship Id="rId112" Type="http://schemas.openxmlformats.org/officeDocument/2006/relationships/hyperlink" Target="about:blank" TargetMode="External" /><Relationship Id="rId113" Type="http://schemas.openxmlformats.org/officeDocument/2006/relationships/hyperlink" Target="about:blank" TargetMode="External" /><Relationship Id="rId114" Type="http://schemas.openxmlformats.org/officeDocument/2006/relationships/hyperlink" Target="about:blank" TargetMode="External" /><Relationship Id="rId115" Type="http://schemas.openxmlformats.org/officeDocument/2006/relationships/hyperlink" Target="about:blank" TargetMode="External" /><Relationship Id="rId116" Type="http://schemas.openxmlformats.org/officeDocument/2006/relationships/hyperlink" Target="about:blank" TargetMode="External" /><Relationship Id="rId117" Type="http://schemas.openxmlformats.org/officeDocument/2006/relationships/hyperlink" Target="about:blank" TargetMode="External" /><Relationship Id="rId118" Type="http://schemas.openxmlformats.org/officeDocument/2006/relationships/hyperlink" Target="about:blank" TargetMode="External" /><Relationship Id="rId119" Type="http://schemas.openxmlformats.org/officeDocument/2006/relationships/hyperlink" Target="about:blank" TargetMode="External" /><Relationship Id="rId120" Type="http://schemas.openxmlformats.org/officeDocument/2006/relationships/hyperlink" Target="about:blank" TargetMode="External" /><Relationship Id="rId121" Type="http://schemas.openxmlformats.org/officeDocument/2006/relationships/hyperlink" Target="about:blank" TargetMode="External" /><Relationship Id="rId122" Type="http://schemas.openxmlformats.org/officeDocument/2006/relationships/hyperlink" Target="about:blank" TargetMode="External" /><Relationship Id="rId123" Type="http://schemas.openxmlformats.org/officeDocument/2006/relationships/hyperlink" Target="about:blank" TargetMode="External" /><Relationship Id="rId124" Type="http://schemas.openxmlformats.org/officeDocument/2006/relationships/hyperlink" Target="about:blank" TargetMode="External" /><Relationship Id="rId125" Type="http://schemas.openxmlformats.org/officeDocument/2006/relationships/hyperlink" Target="about:blank" TargetMode="External" /><Relationship Id="rId126" Type="http://schemas.openxmlformats.org/officeDocument/2006/relationships/hyperlink" Target="about:blank" TargetMode="External" /><Relationship Id="rId127" Type="http://schemas.openxmlformats.org/officeDocument/2006/relationships/hyperlink" Target="about:blank" TargetMode="External" /><Relationship Id="rId128" Type="http://schemas.openxmlformats.org/officeDocument/2006/relationships/hyperlink" Target="about:blank" TargetMode="External" /><Relationship Id="rId129" Type="http://schemas.openxmlformats.org/officeDocument/2006/relationships/hyperlink" Target="about:blank" TargetMode="External" /><Relationship Id="rId130" Type="http://schemas.openxmlformats.org/officeDocument/2006/relationships/hyperlink" Target="about:blank" TargetMode="External" /><Relationship Id="rId131" Type="http://schemas.openxmlformats.org/officeDocument/2006/relationships/hyperlink" Target="about:blank" TargetMode="External" /><Relationship Id="rId132" Type="http://schemas.openxmlformats.org/officeDocument/2006/relationships/hyperlink" Target="about:blank" TargetMode="External" /><Relationship Id="rId133" Type="http://schemas.openxmlformats.org/officeDocument/2006/relationships/hyperlink" Target="about:blank" TargetMode="External" /><Relationship Id="rId134" Type="http://schemas.openxmlformats.org/officeDocument/2006/relationships/hyperlink" Target="about:blank" TargetMode="External" /><Relationship Id="rId135" Type="http://schemas.openxmlformats.org/officeDocument/2006/relationships/hyperlink" Target="about:blank" TargetMode="External" /><Relationship Id="rId136" Type="http://schemas.openxmlformats.org/officeDocument/2006/relationships/hyperlink" Target="about:blank" TargetMode="External" /><Relationship Id="rId137" Type="http://schemas.openxmlformats.org/officeDocument/2006/relationships/hyperlink" Target="about:blank" TargetMode="External" /><Relationship Id="rId138" Type="http://schemas.openxmlformats.org/officeDocument/2006/relationships/hyperlink" Target="about:blank" TargetMode="External" /><Relationship Id="rId139" Type="http://schemas.openxmlformats.org/officeDocument/2006/relationships/hyperlink" Target="about:blank" TargetMode="External" /><Relationship Id="rId140" Type="http://schemas.openxmlformats.org/officeDocument/2006/relationships/hyperlink" Target="about:blank" TargetMode="External" /><Relationship Id="rId141" Type="http://schemas.openxmlformats.org/officeDocument/2006/relationships/hyperlink" Target="about:blank" TargetMode="External" /><Relationship Id="rId142" Type="http://schemas.openxmlformats.org/officeDocument/2006/relationships/hyperlink" Target="about:blank" TargetMode="External" /><Relationship Id="rId143" Type="http://schemas.openxmlformats.org/officeDocument/2006/relationships/hyperlink" Target="about:blank" TargetMode="External" /><Relationship Id="rId144" Type="http://schemas.openxmlformats.org/officeDocument/2006/relationships/hyperlink" Target="about:blank" TargetMode="External" /><Relationship Id="rId145" Type="http://schemas.openxmlformats.org/officeDocument/2006/relationships/hyperlink" Target="about:blank" TargetMode="External" /><Relationship Id="rId146" Type="http://schemas.openxmlformats.org/officeDocument/2006/relationships/hyperlink" Target="about:blank" TargetMode="External" /><Relationship Id="rId147" Type="http://schemas.openxmlformats.org/officeDocument/2006/relationships/hyperlink" Target="about:blank" TargetMode="External" /><Relationship Id="rId148" Type="http://schemas.openxmlformats.org/officeDocument/2006/relationships/hyperlink" Target="about:blank" TargetMode="External" /><Relationship Id="rId149" Type="http://schemas.openxmlformats.org/officeDocument/2006/relationships/hyperlink" Target="about:blank" TargetMode="External" /><Relationship Id="rId150" Type="http://schemas.openxmlformats.org/officeDocument/2006/relationships/hyperlink" Target="about:blank" TargetMode="External" /><Relationship Id="rId151" Type="http://schemas.openxmlformats.org/officeDocument/2006/relationships/hyperlink" Target="about:blank" TargetMode="External" /><Relationship Id="rId152" Type="http://schemas.openxmlformats.org/officeDocument/2006/relationships/hyperlink" Target="about:blank" TargetMode="External" /><Relationship Id="rId153" Type="http://schemas.openxmlformats.org/officeDocument/2006/relationships/hyperlink" Target="about:blank" TargetMode="External" /><Relationship Id="rId154" Type="http://schemas.openxmlformats.org/officeDocument/2006/relationships/hyperlink" Target="about:blank" TargetMode="External" /><Relationship Id="rId155" Type="http://schemas.openxmlformats.org/officeDocument/2006/relationships/hyperlink" Target="about:blank" TargetMode="External" /><Relationship Id="rId156" Type="http://schemas.openxmlformats.org/officeDocument/2006/relationships/hyperlink" Target="about:blank" TargetMode="External" /><Relationship Id="rId157" Type="http://schemas.openxmlformats.org/officeDocument/2006/relationships/hyperlink" Target="about:blank" TargetMode="External" /><Relationship Id="rId158" Type="http://schemas.openxmlformats.org/officeDocument/2006/relationships/hyperlink" Target="about:blank" TargetMode="External" /><Relationship Id="rId159" Type="http://schemas.openxmlformats.org/officeDocument/2006/relationships/hyperlink" Target="about:blank" TargetMode="External" /><Relationship Id="rId160" Type="http://schemas.openxmlformats.org/officeDocument/2006/relationships/hyperlink" Target="about:blank" TargetMode="External" /><Relationship Id="rId161" Type="http://schemas.openxmlformats.org/officeDocument/2006/relationships/hyperlink" Target="about:blank" TargetMode="External" /><Relationship Id="rId162" Type="http://schemas.openxmlformats.org/officeDocument/2006/relationships/hyperlink" Target="about:blank" TargetMode="External" /><Relationship Id="rId163" Type="http://schemas.openxmlformats.org/officeDocument/2006/relationships/hyperlink" Target="about:blank" TargetMode="External" /><Relationship Id="rId164" Type="http://schemas.openxmlformats.org/officeDocument/2006/relationships/hyperlink" Target="about:blank" TargetMode="External" /><Relationship Id="rId165" Type="http://schemas.openxmlformats.org/officeDocument/2006/relationships/hyperlink" Target="about:blank" TargetMode="External" /><Relationship Id="rId166" Type="http://schemas.openxmlformats.org/officeDocument/2006/relationships/hyperlink" Target="about:blank" TargetMode="External" /><Relationship Id="rId167" Type="http://schemas.openxmlformats.org/officeDocument/2006/relationships/hyperlink" Target="about:blank" TargetMode="External" /><Relationship Id="rId168" Type="http://schemas.openxmlformats.org/officeDocument/2006/relationships/hyperlink" Target="about:blank" TargetMode="External" /><Relationship Id="rId169" Type="http://schemas.openxmlformats.org/officeDocument/2006/relationships/hyperlink" Target="about:bla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90" name="Picture 89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91" name="Picture 90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92" name="Picture 91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93" name="Picture 92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94" name="Picture 93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95" name="Picture 94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96" name="Picture 95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97" name="Picture 96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98" name="Picture 97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99" name="Picture 98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0" name="Picture 99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01" name="Picture 100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2" name="Picture 101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" name="Picture 102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" name="Picture 103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5" name="Picture 104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6" name="Picture 105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7" name="Picture 106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8" name="Picture 107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9" name="Picture 108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10" name="Picture 109">
          <a:hlinkClick r:id="rId4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128" name="Picture 127">
          <a:hlinkClick r:id="rId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29" name="Picture 128">
          <a:hlinkClick r:id="rId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30" name="Picture 129">
          <a:hlinkClick r:id="rId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31" name="Picture 130">
          <a:hlinkClick r:id="rId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32" name="Picture 131">
          <a:hlinkClick r:id="rId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33" name="Picture 132">
          <a:hlinkClick r:id="rId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34" name="Picture 133">
          <a:hlinkClick r:id="rId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35" name="Picture 134">
          <a:hlinkClick r:id="rId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136" name="Picture 135">
          <a:hlinkClick r:id="rId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37" name="Picture 136">
          <a:hlinkClick r:id="rId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8" name="Picture 137">
          <a:hlinkClick r:id="rId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39" name="Picture 138">
          <a:hlinkClick r:id="rId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40" name="Picture 139">
          <a:hlinkClick r:id="rId6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41" name="Picture 140">
          <a:hlinkClick r:id="rId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42" name="Picture 141">
          <a:hlinkClick r:id="rId7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43" name="Picture 142">
          <a:hlinkClick r:id="rId7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44" name="Picture 143">
          <a:hlinkClick r:id="rId7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45" name="Picture 144">
          <a:hlinkClick r:id="rId7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46" name="Picture 145">
          <a:hlinkClick r:id="rId8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47" name="Picture 146">
          <a:hlinkClick r:id="rId8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48" name="Picture 147">
          <a:hlinkClick r:id="rId8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86" name="Picture 85">
          <a:hlinkClick r:id="rId8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87" name="Picture 86">
          <a:hlinkClick r:id="rId8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88" name="Picture 87">
          <a:hlinkClick r:id="rId9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89" name="Picture 88">
          <a:hlinkClick r:id="rId9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11" name="Picture 110">
          <a:hlinkClick r:id="rId9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12" name="Picture 111">
          <a:hlinkClick r:id="rId9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13" name="Picture 112">
          <a:hlinkClick r:id="rId9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14" name="Picture 113">
          <a:hlinkClick r:id="rId10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115" name="Picture 114">
          <a:hlinkClick r:id="rId10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16" name="Picture 115">
          <a:hlinkClick r:id="rId10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17" name="Picture 116">
          <a:hlinkClick r:id="rId10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18" name="Picture 117">
          <a:hlinkClick r:id="rId10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19" name="Picture 118">
          <a:hlinkClick r:id="rId1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20" name="Picture 119">
          <a:hlinkClick r:id="rId1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21" name="Picture 120">
          <a:hlinkClick r:id="rId1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22" name="Picture 121">
          <a:hlinkClick r:id="rId1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23" name="Picture 122">
          <a:hlinkClick r:id="rId1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24" name="Picture 123">
          <a:hlinkClick r:id="rId1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25" name="Picture 124">
          <a:hlinkClick r:id="rId1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26" name="Picture 125">
          <a:hlinkClick r:id="rId1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27" name="Picture 126">
          <a:hlinkClick r:id="rId1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65" name="Picture 64">
          <a:hlinkClick r:id="rId1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66" name="Picture 65">
          <a:hlinkClick r:id="rId1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67" name="Picture 66">
          <a:hlinkClick r:id="rId1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8" name="Picture 67">
          <a:hlinkClick r:id="rId1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69" name="Picture 68">
          <a:hlinkClick r:id="rId1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70" name="Picture 69">
          <a:hlinkClick r:id="rId1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71" name="Picture 70">
          <a:hlinkClick r:id="rId1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72" name="Picture 71">
          <a:hlinkClick r:id="rId14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73" name="Picture 72">
          <a:hlinkClick r:id="rId1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74" name="Picture 73">
          <a:hlinkClick r:id="rId1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75" name="Picture 74">
          <a:hlinkClick r:id="rId1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76" name="Picture 75">
          <a:hlinkClick r:id="rId1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77" name="Picture 76">
          <a:hlinkClick r:id="rId1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78" name="Picture 77">
          <a:hlinkClick r:id="rId1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79" name="Picture 78">
          <a:hlinkClick r:id="rId1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80" name="Picture 79">
          <a:hlinkClick r:id="rId1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81" name="Picture 80">
          <a:hlinkClick r:id="rId1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82" name="Picture 81">
          <a:hlinkClick r:id="rId1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83" name="Picture 82">
          <a:hlinkClick r:id="rId1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84" name="Picture 83">
          <a:hlinkClick r:id="rId1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85" name="Picture 84">
          <a:hlinkClick r:id="rId16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86"/>
  <sheetViews>
    <sheetView tabSelected="1" zoomScale="90" zoomScaleNormal="90" workbookViewId="0" topLeftCell="B1">
      <selection activeCell="M192" sqref="M192"/>
    </sheetView>
  </sheetViews>
  <sheetFormatPr defaultColWidth="9.140625" defaultRowHeight="15"/>
  <cols>
    <col min="1" max="1" width="9.140625" style="1" customWidth="1"/>
    <col min="2" max="2" width="4.28125" style="6" customWidth="1"/>
    <col min="3" max="3" width="13.28125" style="175" customWidth="1"/>
    <col min="4" max="4" width="46.00390625" style="162" customWidth="1"/>
    <col min="5" max="5" width="17.57421875" style="12" customWidth="1"/>
    <col min="6" max="6" width="14.8515625" style="6" customWidth="1"/>
    <col min="7" max="7" width="14.28125" style="6" customWidth="1"/>
    <col min="8" max="8" width="11.140625" style="6" customWidth="1"/>
    <col min="9" max="9" width="12.00390625" style="6" customWidth="1"/>
    <col min="10" max="10" width="10.28125" style="6" customWidth="1"/>
    <col min="11" max="11" width="10.7109375" style="6" bestFit="1" customWidth="1"/>
    <col min="12" max="12" width="9.57421875" style="1" bestFit="1" customWidth="1"/>
    <col min="13" max="13" width="14.421875" style="1" customWidth="1"/>
    <col min="14" max="14" width="13.8515625" style="1" customWidth="1"/>
    <col min="15" max="15" width="9.28125" style="1" bestFit="1" customWidth="1"/>
    <col min="16" max="16" width="9.57421875" style="1" bestFit="1" customWidth="1"/>
    <col min="17" max="16384" width="9.140625" style="1" customWidth="1"/>
  </cols>
  <sheetData>
    <row r="1" spans="2:15" ht="18.75" thickBot="1">
      <c r="B1" s="109" t="s">
        <v>150</v>
      </c>
      <c r="C1" s="110"/>
      <c r="D1" s="110"/>
      <c r="E1" s="110"/>
      <c r="F1" s="110"/>
      <c r="G1" s="110"/>
      <c r="H1" s="110"/>
      <c r="I1" s="110"/>
      <c r="J1" s="110"/>
      <c r="K1" s="110"/>
      <c r="L1" s="47"/>
      <c r="M1" s="47"/>
      <c r="N1" s="47"/>
      <c r="O1" s="48"/>
    </row>
    <row r="2" spans="2:15" ht="15" customHeight="1">
      <c r="B2" s="114"/>
      <c r="C2" s="111"/>
      <c r="D2" s="22"/>
      <c r="E2" s="10"/>
      <c r="F2" s="2"/>
      <c r="G2" s="2"/>
      <c r="H2" s="2"/>
      <c r="I2" s="2"/>
      <c r="J2" s="2"/>
      <c r="K2" s="2"/>
      <c r="L2" s="2"/>
      <c r="M2" s="2"/>
      <c r="N2" s="2"/>
      <c r="O2" s="30"/>
    </row>
    <row r="3" spans="2:15" ht="15.75" customHeight="1" thickBot="1">
      <c r="B3" s="115"/>
      <c r="C3" s="113"/>
      <c r="D3" s="37"/>
      <c r="E3" s="113"/>
      <c r="F3" s="113"/>
      <c r="G3" s="113"/>
      <c r="H3" s="113"/>
      <c r="I3" s="113"/>
      <c r="J3" s="113"/>
      <c r="K3" s="32"/>
      <c r="L3" s="32"/>
      <c r="M3" s="32"/>
      <c r="N3" s="32"/>
      <c r="O3" s="34"/>
    </row>
    <row r="4" spans="2:15" ht="15">
      <c r="B4" s="41" t="s">
        <v>0</v>
      </c>
      <c r="C4" s="24"/>
      <c r="D4" s="38" t="s">
        <v>1</v>
      </c>
      <c r="E4" s="9"/>
      <c r="F4" s="16"/>
      <c r="G4" s="16"/>
      <c r="H4" s="16"/>
      <c r="I4" s="16"/>
      <c r="J4" s="16"/>
      <c r="K4" s="2"/>
      <c r="L4" s="2"/>
      <c r="M4" s="2"/>
      <c r="N4" s="2"/>
      <c r="O4" s="30"/>
    </row>
    <row r="5" spans="2:15" ht="28.5" customHeight="1">
      <c r="B5" s="45"/>
      <c r="C5" s="16"/>
      <c r="D5" s="148" t="s">
        <v>94</v>
      </c>
      <c r="E5" s="86" t="s">
        <v>149</v>
      </c>
      <c r="F5" s="86"/>
      <c r="G5" s="86"/>
      <c r="H5" s="86"/>
      <c r="I5" s="62"/>
      <c r="J5" s="62"/>
      <c r="K5" s="117"/>
      <c r="L5" s="117"/>
      <c r="M5" s="2"/>
      <c r="N5" s="2"/>
      <c r="O5" s="30"/>
    </row>
    <row r="6" spans="2:15" ht="20.1" customHeight="1">
      <c r="B6" s="45"/>
      <c r="C6" s="16"/>
      <c r="D6" s="148" t="s">
        <v>2</v>
      </c>
      <c r="E6" s="75" t="s">
        <v>125</v>
      </c>
      <c r="F6" s="75"/>
      <c r="G6" s="75"/>
      <c r="H6" s="75"/>
      <c r="I6" s="55"/>
      <c r="J6" s="55"/>
      <c r="K6" s="117"/>
      <c r="L6" s="117"/>
      <c r="M6" s="2"/>
      <c r="N6" s="2"/>
      <c r="O6" s="30"/>
    </row>
    <row r="7" spans="2:15" ht="20.1" customHeight="1">
      <c r="B7" s="45"/>
      <c r="C7" s="16"/>
      <c r="D7" s="148" t="s">
        <v>3</v>
      </c>
      <c r="E7" s="75" t="s">
        <v>138</v>
      </c>
      <c r="F7" s="75"/>
      <c r="G7" s="75"/>
      <c r="H7" s="75"/>
      <c r="I7" s="55"/>
      <c r="J7" s="55"/>
      <c r="K7" s="117"/>
      <c r="L7" s="117"/>
      <c r="M7" s="2"/>
      <c r="N7" s="111"/>
      <c r="O7" s="112"/>
    </row>
    <row r="8" spans="2:15" ht="20.1" customHeight="1">
      <c r="B8" s="45"/>
      <c r="C8" s="16"/>
      <c r="D8" s="148" t="s">
        <v>4</v>
      </c>
      <c r="E8" s="75" t="s">
        <v>151</v>
      </c>
      <c r="F8" s="75"/>
      <c r="G8" s="75"/>
      <c r="H8" s="75"/>
      <c r="I8" s="55"/>
      <c r="J8" s="55"/>
      <c r="K8" s="117"/>
      <c r="L8" s="117"/>
      <c r="M8" s="2"/>
      <c r="N8" s="2"/>
      <c r="O8" s="30"/>
    </row>
    <row r="9" spans="2:15" ht="20.1" customHeight="1" thickBot="1">
      <c r="B9" s="46"/>
      <c r="C9" s="36"/>
      <c r="D9" s="149" t="s">
        <v>95</v>
      </c>
      <c r="E9" s="134" t="s">
        <v>152</v>
      </c>
      <c r="F9" s="116"/>
      <c r="G9" s="116"/>
      <c r="H9" s="116"/>
      <c r="I9" s="61"/>
      <c r="J9" s="61"/>
      <c r="K9" s="118"/>
      <c r="L9" s="118"/>
      <c r="M9" s="32"/>
      <c r="N9" s="32"/>
      <c r="O9" s="34"/>
    </row>
    <row r="10" spans="2:15" ht="15" thickBot="1">
      <c r="B10" s="29"/>
      <c r="C10" s="163"/>
      <c r="D10" s="22"/>
      <c r="E10" s="10"/>
      <c r="F10" s="2"/>
      <c r="G10" s="2"/>
      <c r="H10" s="2"/>
      <c r="I10" s="2"/>
      <c r="J10" s="2"/>
      <c r="K10" s="104"/>
      <c r="L10" s="104"/>
      <c r="M10" s="2"/>
      <c r="N10" s="2"/>
      <c r="O10" s="30"/>
    </row>
    <row r="11" spans="2:15" ht="20.1" customHeight="1">
      <c r="B11" s="41" t="s">
        <v>5</v>
      </c>
      <c r="C11" s="42"/>
      <c r="D11" s="150" t="s">
        <v>6</v>
      </c>
      <c r="E11" s="43"/>
      <c r="F11" s="44"/>
      <c r="G11" s="44"/>
      <c r="H11" s="44"/>
      <c r="I11" s="44"/>
      <c r="J11" s="44"/>
      <c r="K11" s="27"/>
      <c r="L11" s="27"/>
      <c r="M11" s="27"/>
      <c r="N11" s="27"/>
      <c r="O11" s="28"/>
    </row>
    <row r="12" spans="2:15" ht="20.1" customHeight="1">
      <c r="B12" s="45"/>
      <c r="C12" s="16"/>
      <c r="D12" s="148" t="s">
        <v>7</v>
      </c>
      <c r="E12" s="56">
        <v>465.61</v>
      </c>
      <c r="F12" s="57"/>
      <c r="G12" s="57"/>
      <c r="H12" s="57"/>
      <c r="I12" s="57"/>
      <c r="J12" s="57"/>
      <c r="K12" s="2"/>
      <c r="L12" s="2"/>
      <c r="M12" s="2"/>
      <c r="N12" s="2"/>
      <c r="O12" s="30"/>
    </row>
    <row r="13" spans="2:15" ht="20.1" customHeight="1">
      <c r="B13" s="45"/>
      <c r="C13" s="16"/>
      <c r="D13" s="148" t="s">
        <v>8</v>
      </c>
      <c r="E13" s="56">
        <v>1053.5</v>
      </c>
      <c r="F13" s="57"/>
      <c r="G13" s="57"/>
      <c r="H13" s="57"/>
      <c r="I13" s="57"/>
      <c r="J13" s="57"/>
      <c r="K13" s="2"/>
      <c r="L13" s="2"/>
      <c r="M13" s="2"/>
      <c r="N13" s="2"/>
      <c r="O13" s="30"/>
    </row>
    <row r="14" spans="2:15" ht="20.1" customHeight="1">
      <c r="B14" s="45"/>
      <c r="C14" s="16"/>
      <c r="D14" s="148" t="s">
        <v>9</v>
      </c>
      <c r="E14" s="58" t="s">
        <v>120</v>
      </c>
      <c r="F14" s="57"/>
      <c r="G14" s="57"/>
      <c r="H14" s="57"/>
      <c r="I14" s="57"/>
      <c r="J14" s="57"/>
      <c r="K14" s="2"/>
      <c r="L14" s="2"/>
      <c r="M14" s="2"/>
      <c r="N14" s="2"/>
      <c r="O14" s="30"/>
    </row>
    <row r="15" spans="2:15" ht="20.1" customHeight="1">
      <c r="B15" s="45"/>
      <c r="C15" s="16"/>
      <c r="D15" s="148" t="s">
        <v>10</v>
      </c>
      <c r="E15" s="59" t="s">
        <v>143</v>
      </c>
      <c r="F15" s="57"/>
      <c r="G15" s="57"/>
      <c r="H15" s="57"/>
      <c r="I15" s="57"/>
      <c r="J15" s="57"/>
      <c r="K15" s="2"/>
      <c r="L15" s="2"/>
      <c r="M15" s="2"/>
      <c r="N15" s="2"/>
      <c r="O15" s="30"/>
    </row>
    <row r="16" spans="2:15" ht="20.1" customHeight="1">
      <c r="B16" s="45"/>
      <c r="C16" s="16"/>
      <c r="D16" s="148" t="s">
        <v>40</v>
      </c>
      <c r="E16" s="119" t="s">
        <v>157</v>
      </c>
      <c r="F16" s="119"/>
      <c r="G16" s="119"/>
      <c r="H16" s="119"/>
      <c r="I16" s="119"/>
      <c r="J16" s="119"/>
      <c r="K16" s="119"/>
      <c r="L16" s="119"/>
      <c r="M16" s="119"/>
      <c r="N16" s="2"/>
      <c r="O16" s="30"/>
    </row>
    <row r="17" spans="2:15" ht="20.1" customHeight="1">
      <c r="B17" s="45"/>
      <c r="C17" s="16"/>
      <c r="D17" s="148"/>
      <c r="E17" s="119"/>
      <c r="F17" s="119"/>
      <c r="G17" s="119"/>
      <c r="H17" s="119"/>
      <c r="I17" s="119"/>
      <c r="J17" s="119"/>
      <c r="K17" s="119"/>
      <c r="L17" s="119"/>
      <c r="M17" s="119"/>
      <c r="N17" s="2"/>
      <c r="O17" s="30"/>
    </row>
    <row r="18" spans="2:15" ht="20.1" customHeight="1" thickBot="1">
      <c r="B18" s="46"/>
      <c r="C18" s="36"/>
      <c r="D18" s="149"/>
      <c r="E18" s="60"/>
      <c r="F18" s="13"/>
      <c r="G18" s="13"/>
      <c r="H18" s="13"/>
      <c r="I18" s="13"/>
      <c r="J18" s="13"/>
      <c r="K18" s="32"/>
      <c r="L18" s="32"/>
      <c r="M18" s="32"/>
      <c r="N18" s="32"/>
      <c r="O18" s="34"/>
    </row>
    <row r="19" spans="2:15" ht="20.1" customHeight="1" thickBot="1">
      <c r="B19" s="45"/>
      <c r="C19" s="16"/>
      <c r="D19" s="148"/>
      <c r="E19" s="9"/>
      <c r="F19" s="16"/>
      <c r="G19" s="16"/>
      <c r="H19" s="16"/>
      <c r="I19" s="16"/>
      <c r="J19" s="16"/>
      <c r="K19" s="104"/>
      <c r="L19" s="104"/>
      <c r="M19" s="2"/>
      <c r="N19" s="2"/>
      <c r="O19" s="30"/>
    </row>
    <row r="20" spans="2:15" ht="20.1" customHeight="1">
      <c r="B20" s="25" t="s">
        <v>13</v>
      </c>
      <c r="C20" s="164"/>
      <c r="D20" s="151" t="s">
        <v>101</v>
      </c>
      <c r="E20" s="40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2:15" ht="20.1" customHeight="1">
      <c r="B21" s="29"/>
      <c r="C21" s="163"/>
      <c r="D21" s="148" t="s">
        <v>11</v>
      </c>
      <c r="E21" s="9">
        <v>785</v>
      </c>
      <c r="F21" s="2"/>
      <c r="G21" s="2"/>
      <c r="H21" s="2"/>
      <c r="I21" s="2"/>
      <c r="J21" s="2"/>
      <c r="K21" s="2"/>
      <c r="L21" s="2"/>
      <c r="M21" s="2"/>
      <c r="N21" s="2"/>
      <c r="O21" s="30"/>
    </row>
    <row r="22" spans="2:15" ht="20.1" customHeight="1">
      <c r="B22" s="29"/>
      <c r="C22" s="163"/>
      <c r="D22" s="148" t="s">
        <v>102</v>
      </c>
      <c r="E22" s="9">
        <v>210</v>
      </c>
      <c r="F22" s="2"/>
      <c r="G22" s="2"/>
      <c r="H22" s="2"/>
      <c r="I22" s="2"/>
      <c r="J22" s="2"/>
      <c r="K22" s="2"/>
      <c r="L22" s="2"/>
      <c r="M22" s="2"/>
      <c r="N22" s="2"/>
      <c r="O22" s="30"/>
    </row>
    <row r="23" spans="2:15" ht="20.1" customHeight="1">
      <c r="B23" s="29"/>
      <c r="C23" s="163"/>
      <c r="D23" s="148" t="s">
        <v>12</v>
      </c>
      <c r="E23" s="9">
        <v>720</v>
      </c>
      <c r="F23" s="2"/>
      <c r="G23" s="2"/>
      <c r="H23" s="2"/>
      <c r="I23" s="2"/>
      <c r="J23" s="2"/>
      <c r="K23" s="2"/>
      <c r="L23" s="2"/>
      <c r="M23" s="2"/>
      <c r="N23" s="2"/>
      <c r="O23" s="30"/>
    </row>
    <row r="24" spans="2:15" ht="20.1" customHeight="1" thickBot="1">
      <c r="B24" s="31"/>
      <c r="C24" s="165"/>
      <c r="D24" s="149" t="s">
        <v>35</v>
      </c>
      <c r="E24" s="76"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4"/>
    </row>
    <row r="25" spans="2:15" ht="24.95" customHeight="1">
      <c r="B25" s="39" t="s">
        <v>14</v>
      </c>
      <c r="C25" s="166"/>
      <c r="D25" s="38" t="s">
        <v>103</v>
      </c>
      <c r="E25" s="14"/>
      <c r="F25" s="2"/>
      <c r="G25" s="2"/>
      <c r="H25" s="2"/>
      <c r="I25" s="2"/>
      <c r="J25" s="2"/>
      <c r="K25" s="2"/>
      <c r="L25" s="2"/>
      <c r="M25" s="2"/>
      <c r="N25" s="2"/>
      <c r="O25" s="30"/>
    </row>
    <row r="26" spans="2:15" ht="21" customHeight="1">
      <c r="B26" s="29"/>
      <c r="C26" s="163"/>
      <c r="D26" s="148" t="s">
        <v>96</v>
      </c>
      <c r="E26" s="77">
        <v>379</v>
      </c>
      <c r="F26" s="2"/>
      <c r="G26" s="2"/>
      <c r="H26" s="2"/>
      <c r="I26" s="2"/>
      <c r="J26" s="2"/>
      <c r="K26" s="2"/>
      <c r="L26" s="2"/>
      <c r="M26" s="2"/>
      <c r="N26" s="2"/>
      <c r="O26" s="30"/>
    </row>
    <row r="27" spans="2:15" ht="24" customHeight="1">
      <c r="B27" s="29"/>
      <c r="C27" s="163"/>
      <c r="D27" s="148" t="s">
        <v>97</v>
      </c>
      <c r="E27" s="77">
        <v>24187</v>
      </c>
      <c r="F27" s="2"/>
      <c r="G27" s="2"/>
      <c r="H27" s="2"/>
      <c r="I27" s="2"/>
      <c r="J27" s="2"/>
      <c r="K27" s="2"/>
      <c r="L27" s="2"/>
      <c r="M27" s="2"/>
      <c r="N27" s="2"/>
      <c r="O27" s="30"/>
    </row>
    <row r="28" spans="2:15" ht="36" customHeight="1">
      <c r="B28" s="29"/>
      <c r="C28" s="163"/>
      <c r="D28" s="148" t="s">
        <v>91</v>
      </c>
      <c r="E28" s="77">
        <v>121</v>
      </c>
      <c r="F28" s="2"/>
      <c r="G28" s="2"/>
      <c r="H28" s="2"/>
      <c r="I28" s="2"/>
      <c r="J28" s="2"/>
      <c r="K28" s="2"/>
      <c r="L28" s="2"/>
      <c r="M28" s="2"/>
      <c r="N28" s="2"/>
      <c r="O28" s="30"/>
    </row>
    <row r="29" spans="2:15" ht="60" customHeight="1">
      <c r="B29" s="29"/>
      <c r="C29" s="163"/>
      <c r="D29" s="148" t="s">
        <v>93</v>
      </c>
      <c r="E29" s="77">
        <v>37.1</v>
      </c>
      <c r="F29" s="2"/>
      <c r="G29" s="2"/>
      <c r="H29" s="2"/>
      <c r="I29" s="2"/>
      <c r="J29" s="2"/>
      <c r="K29" s="2"/>
      <c r="L29" s="2"/>
      <c r="M29" s="2"/>
      <c r="N29" s="2"/>
      <c r="O29" s="30"/>
    </row>
    <row r="30" spans="2:15" ht="37.5" customHeight="1" thickBot="1">
      <c r="B30" s="31"/>
      <c r="C30" s="165"/>
      <c r="D30" s="149" t="s">
        <v>92</v>
      </c>
      <c r="E30" s="60">
        <v>88.07</v>
      </c>
      <c r="F30" s="32"/>
      <c r="G30" s="32"/>
      <c r="H30" s="32"/>
      <c r="I30" s="32"/>
      <c r="J30" s="32"/>
      <c r="K30" s="32"/>
      <c r="L30" s="32"/>
      <c r="M30" s="32"/>
      <c r="N30" s="32"/>
      <c r="O30" s="34"/>
    </row>
    <row r="31" spans="2:15" ht="15" thickBot="1">
      <c r="B31" s="29"/>
      <c r="C31" s="163"/>
      <c r="D31" s="22"/>
      <c r="E31" s="14"/>
      <c r="F31" s="2"/>
      <c r="G31" s="2"/>
      <c r="H31" s="2"/>
      <c r="I31" s="2"/>
      <c r="J31" s="2"/>
      <c r="K31" s="104"/>
      <c r="L31" s="104"/>
      <c r="M31" s="2"/>
      <c r="N31" s="2"/>
      <c r="O31" s="30"/>
    </row>
    <row r="32" spans="2:15" ht="20.1" customHeight="1">
      <c r="B32" s="25" t="s">
        <v>23</v>
      </c>
      <c r="C32" s="164"/>
      <c r="D32" s="151" t="s">
        <v>15</v>
      </c>
      <c r="E32" s="35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2:15" ht="20.1" customHeight="1">
      <c r="B33" s="29"/>
      <c r="C33" s="163"/>
      <c r="D33" s="148" t="s">
        <v>16</v>
      </c>
      <c r="E33" s="78">
        <v>231.3</v>
      </c>
      <c r="F33" s="2"/>
      <c r="G33" s="2"/>
      <c r="H33" s="2"/>
      <c r="I33" s="2"/>
      <c r="J33" s="2"/>
      <c r="K33" s="2"/>
      <c r="L33" s="2"/>
      <c r="M33" s="2"/>
      <c r="N33" s="2"/>
      <c r="O33" s="30"/>
    </row>
    <row r="34" spans="2:15" ht="20.1" customHeight="1">
      <c r="B34" s="29"/>
      <c r="C34" s="163"/>
      <c r="D34" s="148" t="s">
        <v>17</v>
      </c>
      <c r="E34" s="78">
        <v>20</v>
      </c>
      <c r="F34" s="2"/>
      <c r="G34" s="2"/>
      <c r="H34" s="2"/>
      <c r="I34" s="2"/>
      <c r="J34" s="2"/>
      <c r="K34" s="2"/>
      <c r="L34" s="2"/>
      <c r="M34" s="2"/>
      <c r="N34" s="2"/>
      <c r="O34" s="30"/>
    </row>
    <row r="35" spans="2:15" ht="20.1" customHeight="1">
      <c r="B35" s="29"/>
      <c r="C35" s="163"/>
      <c r="D35" s="148" t="s">
        <v>18</v>
      </c>
      <c r="E35" s="78">
        <v>42.3</v>
      </c>
      <c r="F35" s="2"/>
      <c r="G35" s="2"/>
      <c r="H35" s="2"/>
      <c r="I35" s="2"/>
      <c r="J35" s="2"/>
      <c r="K35" s="2"/>
      <c r="L35" s="2"/>
      <c r="M35" s="2"/>
      <c r="N35" s="2"/>
      <c r="O35" s="30"/>
    </row>
    <row r="36" spans="2:15" ht="20.1" customHeight="1">
      <c r="B36" s="29"/>
      <c r="C36" s="163"/>
      <c r="D36" s="148" t="s">
        <v>19</v>
      </c>
      <c r="E36" s="78">
        <v>91.8</v>
      </c>
      <c r="F36" s="2"/>
      <c r="G36" s="2"/>
      <c r="H36" s="2"/>
      <c r="I36" s="2"/>
      <c r="J36" s="2"/>
      <c r="K36" s="2"/>
      <c r="L36" s="2"/>
      <c r="M36" s="2"/>
      <c r="N36" s="2"/>
      <c r="O36" s="30"/>
    </row>
    <row r="37" spans="2:15" ht="20.1" customHeight="1">
      <c r="B37" s="29"/>
      <c r="C37" s="163"/>
      <c r="D37" s="148" t="s">
        <v>20</v>
      </c>
      <c r="E37" s="78">
        <v>57.6</v>
      </c>
      <c r="F37" s="2"/>
      <c r="G37" s="2"/>
      <c r="H37" s="2"/>
      <c r="I37" s="2"/>
      <c r="J37" s="2"/>
      <c r="K37" s="2"/>
      <c r="L37" s="2"/>
      <c r="M37" s="2"/>
      <c r="N37" s="2"/>
      <c r="O37" s="30"/>
    </row>
    <row r="38" spans="2:15" ht="20.1" customHeight="1">
      <c r="B38" s="29"/>
      <c r="C38" s="163"/>
      <c r="D38" s="148" t="s">
        <v>21</v>
      </c>
      <c r="E38" s="78">
        <v>42.3</v>
      </c>
      <c r="F38" s="2"/>
      <c r="G38" s="2"/>
      <c r="H38" s="2"/>
      <c r="I38" s="2"/>
      <c r="J38" s="2"/>
      <c r="K38" s="2"/>
      <c r="L38" s="2"/>
      <c r="M38" s="2"/>
      <c r="N38" s="2"/>
      <c r="O38" s="30"/>
    </row>
    <row r="39" spans="2:15" ht="20.1" customHeight="1" thickBot="1">
      <c r="B39" s="31"/>
      <c r="C39" s="165"/>
      <c r="D39" s="149" t="s">
        <v>22</v>
      </c>
      <c r="E39" s="79"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4"/>
    </row>
    <row r="40" spans="2:15" ht="15" thickBot="1">
      <c r="B40" s="29"/>
      <c r="C40" s="163"/>
      <c r="D40" s="22"/>
      <c r="E40" s="14"/>
      <c r="F40" s="2"/>
      <c r="G40" s="2"/>
      <c r="H40" s="2"/>
      <c r="I40" s="2"/>
      <c r="J40" s="2"/>
      <c r="K40" s="37"/>
      <c r="L40" s="37"/>
      <c r="M40" s="2"/>
      <c r="N40" s="2"/>
      <c r="O40" s="30"/>
    </row>
    <row r="41" spans="2:15" ht="15">
      <c r="B41" s="25" t="s">
        <v>28</v>
      </c>
      <c r="C41" s="164"/>
      <c r="D41" s="151" t="s">
        <v>24</v>
      </c>
      <c r="E41" s="35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spans="2:15" ht="20.1" customHeight="1">
      <c r="B42" s="29"/>
      <c r="C42" s="163"/>
      <c r="D42" s="148" t="s">
        <v>25</v>
      </c>
      <c r="E42" s="80">
        <f>E36</f>
        <v>91.8</v>
      </c>
      <c r="F42" s="2"/>
      <c r="G42" s="2"/>
      <c r="H42" s="2"/>
      <c r="I42" s="2"/>
      <c r="J42" s="2"/>
      <c r="K42" s="2"/>
      <c r="L42" s="2"/>
      <c r="M42" s="2"/>
      <c r="N42" s="2"/>
      <c r="O42" s="30"/>
    </row>
    <row r="43" spans="2:15" ht="20.1" customHeight="1">
      <c r="B43" s="29"/>
      <c r="C43" s="163"/>
      <c r="D43" s="148" t="s">
        <v>26</v>
      </c>
      <c r="E43" s="9">
        <f>E12*47%</f>
        <v>218.8367</v>
      </c>
      <c r="F43" s="2"/>
      <c r="G43" s="2"/>
      <c r="H43" s="2"/>
      <c r="I43" s="2"/>
      <c r="J43" s="2"/>
      <c r="K43" s="2"/>
      <c r="L43" s="2"/>
      <c r="M43" s="2"/>
      <c r="N43" s="2"/>
      <c r="O43" s="30"/>
    </row>
    <row r="44" spans="2:15" ht="20.1" customHeight="1">
      <c r="B44" s="29"/>
      <c r="C44" s="163"/>
      <c r="D44" s="148" t="s">
        <v>34</v>
      </c>
      <c r="E44" s="9">
        <f>E12*32%</f>
        <v>148.9952</v>
      </c>
      <c r="F44" s="2"/>
      <c r="G44" s="2"/>
      <c r="H44" s="2"/>
      <c r="I44" s="2"/>
      <c r="J44" s="2"/>
      <c r="K44" s="2"/>
      <c r="L44" s="2"/>
      <c r="M44" s="2"/>
      <c r="N44" s="2"/>
      <c r="O44" s="30"/>
    </row>
    <row r="45" spans="2:15" ht="20.1" customHeight="1">
      <c r="B45" s="29"/>
      <c r="C45" s="163"/>
      <c r="D45" s="148" t="s">
        <v>108</v>
      </c>
      <c r="E45" s="9">
        <f>E12*21%</f>
        <v>97.7781</v>
      </c>
      <c r="F45" s="2"/>
      <c r="G45" s="2"/>
      <c r="H45" s="2"/>
      <c r="I45" s="2"/>
      <c r="J45" s="2"/>
      <c r="K45" s="2"/>
      <c r="L45" s="2"/>
      <c r="M45" s="2"/>
      <c r="N45" s="2"/>
      <c r="O45" s="30"/>
    </row>
    <row r="46" spans="2:15" ht="20.1" customHeight="1" thickBot="1">
      <c r="B46" s="31"/>
      <c r="C46" s="165"/>
      <c r="D46" s="149" t="s">
        <v>27</v>
      </c>
      <c r="E46" s="76" t="s">
        <v>158</v>
      </c>
      <c r="F46" s="32"/>
      <c r="G46" s="32"/>
      <c r="H46" s="32"/>
      <c r="I46" s="32"/>
      <c r="J46" s="32"/>
      <c r="K46" s="32"/>
      <c r="L46" s="32"/>
      <c r="M46" s="32"/>
      <c r="N46" s="32"/>
      <c r="O46" s="34"/>
    </row>
    <row r="47" spans="2:15" ht="15" thickBot="1">
      <c r="B47" s="29"/>
      <c r="C47" s="163"/>
      <c r="D47" s="22"/>
      <c r="E47" s="10"/>
      <c r="F47" s="2"/>
      <c r="G47" s="2"/>
      <c r="H47" s="2"/>
      <c r="I47" s="2"/>
      <c r="J47" s="2"/>
      <c r="K47" s="22"/>
      <c r="L47" s="22"/>
      <c r="M47" s="2"/>
      <c r="N47" s="2"/>
      <c r="O47" s="30"/>
    </row>
    <row r="48" spans="2:15" ht="15">
      <c r="B48" s="25" t="s">
        <v>36</v>
      </c>
      <c r="C48" s="164"/>
      <c r="D48" s="151" t="s">
        <v>117</v>
      </c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2:15" ht="20.1" customHeight="1">
      <c r="B49" s="29"/>
      <c r="C49" s="163"/>
      <c r="D49" s="148" t="s">
        <v>107</v>
      </c>
      <c r="E49" s="9" t="s">
        <v>156</v>
      </c>
      <c r="F49" s="8" t="s">
        <v>155</v>
      </c>
      <c r="G49" s="2"/>
      <c r="H49" s="2"/>
      <c r="I49" s="2"/>
      <c r="J49" s="2"/>
      <c r="K49" s="2"/>
      <c r="L49" s="2"/>
      <c r="M49" s="2"/>
      <c r="N49" s="2"/>
      <c r="O49" s="30"/>
    </row>
    <row r="50" spans="2:15" ht="20.1" customHeight="1">
      <c r="B50" s="29"/>
      <c r="C50" s="163"/>
      <c r="D50" s="148" t="s">
        <v>45</v>
      </c>
      <c r="E50" s="9" t="s">
        <v>121</v>
      </c>
      <c r="F50" s="2"/>
      <c r="G50" s="2"/>
      <c r="H50" s="2"/>
      <c r="I50" s="2"/>
      <c r="J50" s="2"/>
      <c r="K50" s="2"/>
      <c r="L50" s="2"/>
      <c r="M50" s="2"/>
      <c r="N50" s="2"/>
      <c r="O50" s="30"/>
    </row>
    <row r="51" spans="2:15" ht="20.1" customHeight="1">
      <c r="B51" s="29"/>
      <c r="C51" s="163"/>
      <c r="D51" s="148" t="s">
        <v>46</v>
      </c>
      <c r="E51" s="9" t="s">
        <v>154</v>
      </c>
      <c r="F51" s="2"/>
      <c r="G51" s="2"/>
      <c r="H51" s="2"/>
      <c r="I51" s="2"/>
      <c r="J51" s="2"/>
      <c r="K51" s="2"/>
      <c r="L51" s="2"/>
      <c r="M51" s="2"/>
      <c r="N51" s="2"/>
      <c r="O51" s="30"/>
    </row>
    <row r="52" spans="2:15" ht="20.1" customHeight="1" thickBot="1">
      <c r="B52" s="31"/>
      <c r="C52" s="165"/>
      <c r="D52" s="37"/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4"/>
    </row>
    <row r="53" spans="2:15" ht="15" thickBot="1">
      <c r="B53" s="29"/>
      <c r="C53" s="163"/>
      <c r="D53" s="22"/>
      <c r="E53" s="10"/>
      <c r="F53" s="2"/>
      <c r="G53" s="2"/>
      <c r="H53" s="2"/>
      <c r="I53" s="2"/>
      <c r="J53" s="2"/>
      <c r="K53" s="23"/>
      <c r="L53" s="23"/>
      <c r="M53" s="2"/>
      <c r="N53" s="2"/>
      <c r="O53" s="30"/>
    </row>
    <row r="54" spans="2:15" ht="15">
      <c r="B54" s="49" t="s">
        <v>43</v>
      </c>
      <c r="C54" s="7"/>
      <c r="D54" s="152" t="s">
        <v>41</v>
      </c>
      <c r="E54" s="11"/>
      <c r="F54" s="4"/>
      <c r="G54" s="4"/>
      <c r="H54" s="4"/>
      <c r="I54" s="4"/>
      <c r="J54" s="4"/>
      <c r="K54" s="5"/>
      <c r="L54" s="5"/>
      <c r="M54" s="5"/>
      <c r="N54" s="5"/>
      <c r="O54" s="50"/>
    </row>
    <row r="55" spans="2:15" ht="30" customHeight="1">
      <c r="B55" s="45"/>
      <c r="C55" s="16"/>
      <c r="D55" s="153" t="s">
        <v>104</v>
      </c>
      <c r="E55" s="87">
        <v>0.475</v>
      </c>
      <c r="F55" s="16"/>
      <c r="G55" s="16"/>
      <c r="H55" s="16"/>
      <c r="I55" s="16"/>
      <c r="J55" s="16"/>
      <c r="K55" s="2"/>
      <c r="L55" s="2"/>
      <c r="M55" s="2"/>
      <c r="N55" s="2"/>
      <c r="O55" s="30"/>
    </row>
    <row r="56" spans="2:15" ht="30" customHeight="1">
      <c r="B56" s="45"/>
      <c r="C56" s="16"/>
      <c r="D56" s="148" t="s">
        <v>105</v>
      </c>
      <c r="E56" s="87">
        <v>0.18</v>
      </c>
      <c r="F56" s="16"/>
      <c r="G56" s="16"/>
      <c r="H56" s="16"/>
      <c r="I56" s="16"/>
      <c r="J56" s="16"/>
      <c r="K56" s="2"/>
      <c r="L56" s="2"/>
      <c r="M56" s="2"/>
      <c r="N56" s="2"/>
      <c r="O56" s="30"/>
    </row>
    <row r="57" spans="2:15" ht="30" customHeight="1">
      <c r="B57" s="45"/>
      <c r="C57" s="16"/>
      <c r="D57" s="148" t="s">
        <v>106</v>
      </c>
      <c r="E57" s="87">
        <v>0.24</v>
      </c>
      <c r="F57" s="16"/>
      <c r="G57" s="16"/>
      <c r="H57" s="16"/>
      <c r="I57" s="16"/>
      <c r="J57" s="16"/>
      <c r="K57" s="2"/>
      <c r="L57" s="2"/>
      <c r="M57" s="2"/>
      <c r="N57" s="2"/>
      <c r="O57" s="30"/>
    </row>
    <row r="58" spans="2:15" ht="15">
      <c r="B58" s="45"/>
      <c r="C58" s="16"/>
      <c r="D58" s="148" t="s">
        <v>98</v>
      </c>
      <c r="E58" s="87">
        <v>0.025</v>
      </c>
      <c r="F58" s="16"/>
      <c r="G58" s="16"/>
      <c r="H58" s="16"/>
      <c r="I58" s="16"/>
      <c r="J58" s="16"/>
      <c r="K58" s="2"/>
      <c r="L58" s="2"/>
      <c r="M58" s="2"/>
      <c r="N58" s="2"/>
      <c r="O58" s="30"/>
    </row>
    <row r="59" spans="2:15" ht="15">
      <c r="B59" s="45"/>
      <c r="C59" s="16"/>
      <c r="D59" s="148" t="s">
        <v>42</v>
      </c>
      <c r="E59" s="87">
        <v>0.08</v>
      </c>
      <c r="F59" s="16"/>
      <c r="G59" s="16"/>
      <c r="H59" s="16"/>
      <c r="I59" s="16"/>
      <c r="J59" s="16"/>
      <c r="K59" s="2"/>
      <c r="L59" s="2"/>
      <c r="M59" s="2"/>
      <c r="N59" s="2"/>
      <c r="O59" s="30"/>
    </row>
    <row r="60" spans="2:15" ht="15" thickBot="1">
      <c r="B60" s="51"/>
      <c r="C60" s="167"/>
      <c r="D60" s="23"/>
      <c r="E60" s="63"/>
      <c r="F60" s="3"/>
      <c r="G60" s="3"/>
      <c r="H60" s="3"/>
      <c r="I60" s="3"/>
      <c r="J60" s="3"/>
      <c r="K60" s="3"/>
      <c r="L60" s="3"/>
      <c r="M60" s="3"/>
      <c r="N60" s="3"/>
      <c r="O60" s="52"/>
    </row>
    <row r="61" spans="2:15" ht="30" customHeight="1">
      <c r="B61" s="53" t="s">
        <v>44</v>
      </c>
      <c r="C61" s="168"/>
      <c r="D61" s="154" t="s">
        <v>29</v>
      </c>
      <c r="E61" s="10"/>
      <c r="F61" s="2"/>
      <c r="G61" s="2"/>
      <c r="H61" s="2"/>
      <c r="I61" s="2"/>
      <c r="J61" s="2"/>
      <c r="K61" s="2"/>
      <c r="L61" s="2"/>
      <c r="M61" s="2"/>
      <c r="N61" s="2"/>
      <c r="O61" s="30"/>
    </row>
    <row r="62" spans="2:15" ht="30" customHeight="1">
      <c r="B62" s="29"/>
      <c r="C62" s="163"/>
      <c r="D62" s="148" t="s">
        <v>111</v>
      </c>
      <c r="E62" s="9">
        <v>29.43</v>
      </c>
      <c r="F62" s="17" t="s">
        <v>124</v>
      </c>
      <c r="G62" s="2"/>
      <c r="H62" s="2"/>
      <c r="I62" s="2"/>
      <c r="J62" s="2"/>
      <c r="K62" s="2"/>
      <c r="L62" s="2"/>
      <c r="M62" s="2"/>
      <c r="N62" s="2"/>
      <c r="O62" s="30"/>
    </row>
    <row r="63" spans="2:15" ht="39.95" customHeight="1">
      <c r="B63" s="29"/>
      <c r="C63" s="163"/>
      <c r="D63" s="148" t="s">
        <v>112</v>
      </c>
      <c r="E63" s="9">
        <v>18.05</v>
      </c>
      <c r="F63" s="2"/>
      <c r="G63" s="2"/>
      <c r="H63" s="2"/>
      <c r="I63" s="2"/>
      <c r="J63" s="2"/>
      <c r="K63" s="2"/>
      <c r="L63" s="2"/>
      <c r="M63" s="2"/>
      <c r="N63" s="2"/>
      <c r="O63" s="30"/>
    </row>
    <row r="64" spans="2:15" ht="33.75" customHeight="1">
      <c r="B64" s="29"/>
      <c r="C64" s="163"/>
      <c r="D64" s="148" t="s">
        <v>113</v>
      </c>
      <c r="E64" s="77">
        <f>E62-E63</f>
        <v>11.379999999999999</v>
      </c>
      <c r="F64" s="2"/>
      <c r="G64" s="2"/>
      <c r="H64" s="2"/>
      <c r="I64" s="2"/>
      <c r="J64" s="2"/>
      <c r="K64" s="2"/>
      <c r="L64" s="2"/>
      <c r="M64" s="2"/>
      <c r="N64" s="2"/>
      <c r="O64" s="30"/>
    </row>
    <row r="65" spans="2:15" ht="27.75" customHeight="1">
      <c r="B65" s="29"/>
      <c r="C65" s="169"/>
      <c r="D65" s="155" t="s">
        <v>122</v>
      </c>
      <c r="E65" s="88">
        <v>14.5</v>
      </c>
      <c r="F65" s="2"/>
      <c r="G65" s="2"/>
      <c r="H65" s="2"/>
      <c r="I65" s="2"/>
      <c r="J65" s="2"/>
      <c r="K65" s="2"/>
      <c r="L65" s="2"/>
      <c r="M65" s="2"/>
      <c r="N65" s="2"/>
      <c r="O65" s="30"/>
    </row>
    <row r="66" spans="2:15" ht="27" customHeight="1" thickBot="1">
      <c r="B66" s="51"/>
      <c r="C66" s="170"/>
      <c r="D66" s="156" t="s">
        <v>123</v>
      </c>
      <c r="E66" s="89">
        <f>E65/E64</f>
        <v>1.2741652021089631</v>
      </c>
      <c r="F66" s="13"/>
      <c r="G66" s="3"/>
      <c r="H66" s="3"/>
      <c r="I66" s="3"/>
      <c r="J66" s="3"/>
      <c r="K66" s="3"/>
      <c r="L66" s="3"/>
      <c r="M66" s="3"/>
      <c r="N66" s="3"/>
      <c r="O66" s="52"/>
    </row>
    <row r="67" spans="2:15" ht="60" customHeight="1">
      <c r="B67" s="53" t="s">
        <v>109</v>
      </c>
      <c r="C67" s="168"/>
      <c r="D67" s="154" t="s">
        <v>37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30"/>
    </row>
    <row r="68" spans="2:15" ht="15">
      <c r="B68" s="29"/>
      <c r="C68" s="163"/>
      <c r="D68" s="22"/>
      <c r="E68" s="14"/>
      <c r="F68" s="2"/>
      <c r="G68" s="2"/>
      <c r="H68" s="2"/>
      <c r="I68" s="2"/>
      <c r="J68" s="2"/>
      <c r="K68" s="2"/>
      <c r="L68" s="2"/>
      <c r="M68" s="2"/>
      <c r="N68" s="2"/>
      <c r="O68" s="30"/>
    </row>
    <row r="69" spans="2:15" ht="15">
      <c r="B69" s="29"/>
      <c r="C69" s="163"/>
      <c r="D69" s="148" t="s">
        <v>99</v>
      </c>
      <c r="E69" s="90">
        <f>E34*0.3</f>
        <v>6</v>
      </c>
      <c r="F69" s="2"/>
      <c r="G69" s="2"/>
      <c r="H69" s="2"/>
      <c r="I69" s="2"/>
      <c r="J69" s="2"/>
      <c r="K69" s="2"/>
      <c r="L69" s="2"/>
      <c r="M69" s="2"/>
      <c r="N69" s="2"/>
      <c r="O69" s="30"/>
    </row>
    <row r="70" spans="2:15" ht="35.25" customHeight="1">
      <c r="B70" s="29"/>
      <c r="C70" s="163"/>
      <c r="D70" s="157" t="s">
        <v>38</v>
      </c>
      <c r="E70" s="90" t="s">
        <v>233</v>
      </c>
      <c r="F70" s="2"/>
      <c r="G70" s="2"/>
      <c r="H70" s="2"/>
      <c r="I70" s="2"/>
      <c r="J70" s="2"/>
      <c r="K70" s="2"/>
      <c r="L70" s="2"/>
      <c r="M70" s="2"/>
      <c r="N70" s="2"/>
      <c r="O70" s="30"/>
    </row>
    <row r="71" spans="2:15" ht="39" customHeight="1" thickBot="1">
      <c r="B71" s="51"/>
      <c r="C71" s="167"/>
      <c r="D71" s="61" t="s">
        <v>114</v>
      </c>
      <c r="E71" s="91" t="s">
        <v>234</v>
      </c>
      <c r="F71" s="3"/>
      <c r="G71" s="3"/>
      <c r="H71" s="3"/>
      <c r="I71" s="3"/>
      <c r="J71" s="3"/>
      <c r="K71" s="23"/>
      <c r="L71" s="23"/>
      <c r="M71" s="23"/>
      <c r="N71" s="23"/>
      <c r="O71" s="54"/>
    </row>
    <row r="72" spans="2:15" ht="15" thickBot="1">
      <c r="B72" s="29"/>
      <c r="C72" s="163"/>
      <c r="D72" s="22"/>
      <c r="E72" s="10"/>
      <c r="F72" s="2"/>
      <c r="G72" s="2"/>
      <c r="H72" s="2"/>
      <c r="I72" s="2"/>
      <c r="J72" s="2"/>
      <c r="K72" s="102"/>
      <c r="L72" s="102"/>
      <c r="M72" s="102"/>
      <c r="N72" s="102"/>
      <c r="O72" s="103"/>
    </row>
    <row r="73" spans="2:15" ht="15">
      <c r="B73" s="68" t="s">
        <v>110</v>
      </c>
      <c r="C73" s="101"/>
      <c r="D73" s="105" t="s">
        <v>30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7"/>
    </row>
    <row r="74" spans="2:15" ht="42" customHeight="1">
      <c r="B74" s="108" t="s">
        <v>118</v>
      </c>
      <c r="C74" s="171" t="s">
        <v>39</v>
      </c>
      <c r="D74" s="158" t="s">
        <v>126</v>
      </c>
      <c r="E74" s="123" t="s">
        <v>31</v>
      </c>
      <c r="F74" s="124" t="s">
        <v>115</v>
      </c>
      <c r="G74" s="125"/>
      <c r="H74" s="125"/>
      <c r="I74" s="64" t="s">
        <v>32</v>
      </c>
      <c r="J74" s="64" t="s">
        <v>127</v>
      </c>
      <c r="K74" s="64" t="s">
        <v>116</v>
      </c>
      <c r="L74" s="64" t="s">
        <v>33</v>
      </c>
      <c r="M74" s="65" t="s">
        <v>128</v>
      </c>
      <c r="N74" s="65" t="s">
        <v>129</v>
      </c>
      <c r="O74" s="126" t="s">
        <v>100</v>
      </c>
    </row>
    <row r="75" spans="2:15" ht="15" customHeight="1">
      <c r="B75" s="108"/>
      <c r="C75" s="171"/>
      <c r="D75" s="159"/>
      <c r="E75" s="123"/>
      <c r="F75" s="64" t="s">
        <v>130</v>
      </c>
      <c r="G75" s="64" t="s">
        <v>131</v>
      </c>
      <c r="H75" s="64" t="s">
        <v>132</v>
      </c>
      <c r="I75" s="64" t="s">
        <v>133</v>
      </c>
      <c r="J75" s="64" t="s">
        <v>133</v>
      </c>
      <c r="K75" s="64" t="s">
        <v>134</v>
      </c>
      <c r="L75" s="64" t="s">
        <v>135</v>
      </c>
      <c r="M75" s="64" t="s">
        <v>136</v>
      </c>
      <c r="N75" s="64" t="s">
        <v>136</v>
      </c>
      <c r="O75" s="127"/>
    </row>
    <row r="76" spans="2:15" ht="15" customHeight="1">
      <c r="B76" s="120" t="s">
        <v>119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2"/>
    </row>
    <row r="77" spans="2:15" ht="15" customHeight="1">
      <c r="B77" s="128" t="s">
        <v>151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30"/>
    </row>
    <row r="78" spans="2:15" ht="15" customHeight="1">
      <c r="B78" s="69"/>
      <c r="C78" s="74" t="s">
        <v>144</v>
      </c>
      <c r="D78" s="160" t="s">
        <v>159</v>
      </c>
      <c r="E78" s="142">
        <v>1</v>
      </c>
      <c r="F78" s="142"/>
      <c r="G78" s="142"/>
      <c r="H78" s="142"/>
      <c r="I78" s="143">
        <v>2</v>
      </c>
      <c r="J78" s="144">
        <v>0.8</v>
      </c>
      <c r="K78" s="145">
        <v>421.05263157894734</v>
      </c>
      <c r="L78" s="81">
        <v>0.4</v>
      </c>
      <c r="M78" s="142">
        <v>23.403745</v>
      </c>
      <c r="N78" s="142">
        <v>82.20052</v>
      </c>
      <c r="O78" s="70">
        <v>1</v>
      </c>
    </row>
    <row r="79" spans="2:15" ht="15" customHeight="1">
      <c r="B79" s="69"/>
      <c r="C79" s="74" t="s">
        <v>140</v>
      </c>
      <c r="D79" s="160" t="s">
        <v>160</v>
      </c>
      <c r="E79" s="142">
        <v>12</v>
      </c>
      <c r="F79" s="142">
        <v>20</v>
      </c>
      <c r="G79" s="142">
        <v>25</v>
      </c>
      <c r="H79" s="142">
        <v>0.75</v>
      </c>
      <c r="I79" s="143">
        <v>0.661575</v>
      </c>
      <c r="J79" s="146">
        <v>0.607125</v>
      </c>
      <c r="K79" s="145">
        <v>319.5394736842105</v>
      </c>
      <c r="L79" s="81">
        <v>2</v>
      </c>
      <c r="M79" s="142">
        <v>23.382347</v>
      </c>
      <c r="N79" s="142">
        <v>82.202673</v>
      </c>
      <c r="O79" s="70">
        <v>1</v>
      </c>
    </row>
    <row r="80" spans="2:15" ht="15" customHeight="1">
      <c r="B80" s="69"/>
      <c r="C80" s="74" t="s">
        <v>141</v>
      </c>
      <c r="D80" s="160" t="s">
        <v>160</v>
      </c>
      <c r="E80" s="147">
        <v>1</v>
      </c>
      <c r="F80" s="147"/>
      <c r="G80" s="147"/>
      <c r="H80" s="147"/>
      <c r="I80" s="143">
        <v>1.1</v>
      </c>
      <c r="J80" s="144">
        <v>0.3</v>
      </c>
      <c r="K80" s="145">
        <v>157.89473684210526</v>
      </c>
      <c r="L80" s="81">
        <v>0</v>
      </c>
      <c r="M80" s="142">
        <v>23.383773</v>
      </c>
      <c r="N80" s="142">
        <v>82.203428</v>
      </c>
      <c r="O80" s="70">
        <v>1</v>
      </c>
    </row>
    <row r="81" spans="2:15" ht="15" customHeight="1">
      <c r="B81" s="69"/>
      <c r="C81" s="74" t="s">
        <v>140</v>
      </c>
      <c r="D81" s="160" t="s">
        <v>161</v>
      </c>
      <c r="E81" s="142">
        <v>8</v>
      </c>
      <c r="F81" s="142">
        <v>30</v>
      </c>
      <c r="G81" s="142">
        <v>40</v>
      </c>
      <c r="H81" s="142">
        <v>0.75</v>
      </c>
      <c r="I81" s="143">
        <v>0.66327</v>
      </c>
      <c r="J81" s="146">
        <v>0.60873</v>
      </c>
      <c r="K81" s="145">
        <v>320.38421052631577</v>
      </c>
      <c r="L81" s="81">
        <v>2</v>
      </c>
      <c r="M81" s="142">
        <v>23.382687</v>
      </c>
      <c r="N81" s="142">
        <v>82.201713</v>
      </c>
      <c r="O81" s="70">
        <v>1</v>
      </c>
    </row>
    <row r="82" spans="2:15" ht="15" customHeight="1">
      <c r="B82" s="69"/>
      <c r="C82" s="74" t="s">
        <v>142</v>
      </c>
      <c r="D82" s="160" t="s">
        <v>161</v>
      </c>
      <c r="E82" s="147">
        <v>1</v>
      </c>
      <c r="F82" s="147"/>
      <c r="G82" s="147"/>
      <c r="H82" s="147"/>
      <c r="I82" s="143">
        <v>1.1</v>
      </c>
      <c r="J82" s="144">
        <v>0.3</v>
      </c>
      <c r="K82" s="145">
        <v>157.89473684210526</v>
      </c>
      <c r="L82" s="81">
        <v>0</v>
      </c>
      <c r="M82" s="142">
        <v>23.38054</v>
      </c>
      <c r="N82" s="142">
        <v>82.203798</v>
      </c>
      <c r="O82" s="70">
        <v>1</v>
      </c>
    </row>
    <row r="83" spans="2:15" ht="15" customHeight="1">
      <c r="B83" s="69"/>
      <c r="C83" s="74" t="s">
        <v>140</v>
      </c>
      <c r="D83" s="160" t="s">
        <v>162</v>
      </c>
      <c r="E83" s="142">
        <v>9</v>
      </c>
      <c r="F83" s="142">
        <v>25</v>
      </c>
      <c r="G83" s="142">
        <v>35</v>
      </c>
      <c r="H83" s="142">
        <v>0.75</v>
      </c>
      <c r="I83" s="143">
        <v>0.674505</v>
      </c>
      <c r="J83" s="146">
        <v>0.619205</v>
      </c>
      <c r="K83" s="145">
        <v>325.89736842105265</v>
      </c>
      <c r="L83" s="81">
        <v>2</v>
      </c>
      <c r="M83" s="142">
        <v>23.382892</v>
      </c>
      <c r="N83" s="142">
        <v>82.203768</v>
      </c>
      <c r="O83" s="70">
        <v>1</v>
      </c>
    </row>
    <row r="84" spans="2:15" ht="15" customHeight="1">
      <c r="B84" s="69"/>
      <c r="C84" s="74" t="s">
        <v>144</v>
      </c>
      <c r="D84" s="160" t="s">
        <v>162</v>
      </c>
      <c r="E84" s="142">
        <v>1</v>
      </c>
      <c r="F84" s="142"/>
      <c r="G84" s="142"/>
      <c r="H84" s="142"/>
      <c r="I84" s="143">
        <v>2</v>
      </c>
      <c r="J84" s="144">
        <v>0.8</v>
      </c>
      <c r="K84" s="145">
        <v>421.05263157894734</v>
      </c>
      <c r="L84" s="81">
        <v>0.4</v>
      </c>
      <c r="M84" s="142">
        <v>23.382203</v>
      </c>
      <c r="N84" s="142">
        <v>82.203827</v>
      </c>
      <c r="O84" s="70">
        <v>1</v>
      </c>
    </row>
    <row r="85" spans="2:15" ht="15" customHeight="1">
      <c r="B85" s="69"/>
      <c r="C85" s="74" t="s">
        <v>140</v>
      </c>
      <c r="D85" s="160" t="s">
        <v>163</v>
      </c>
      <c r="E85" s="142">
        <v>10</v>
      </c>
      <c r="F85" s="142">
        <v>20</v>
      </c>
      <c r="G85" s="142">
        <v>25</v>
      </c>
      <c r="H85" s="142">
        <v>0.75</v>
      </c>
      <c r="I85" s="143">
        <v>0.60866</v>
      </c>
      <c r="J85" s="146">
        <v>0.557775</v>
      </c>
      <c r="K85" s="145">
        <v>293.5657894736842</v>
      </c>
      <c r="L85" s="81">
        <v>2.6</v>
      </c>
      <c r="M85" s="142">
        <v>23.382882</v>
      </c>
      <c r="N85" s="142">
        <v>82.20489</v>
      </c>
      <c r="O85" s="70">
        <v>1</v>
      </c>
    </row>
    <row r="86" spans="2:15" ht="15" customHeight="1">
      <c r="B86" s="69"/>
      <c r="C86" s="74" t="s">
        <v>140</v>
      </c>
      <c r="D86" s="160" t="s">
        <v>164</v>
      </c>
      <c r="E86" s="142">
        <v>10</v>
      </c>
      <c r="F86" s="142">
        <v>25</v>
      </c>
      <c r="G86" s="142">
        <v>30</v>
      </c>
      <c r="H86" s="142">
        <v>0.75</v>
      </c>
      <c r="I86" s="143">
        <v>0.733625</v>
      </c>
      <c r="J86" s="146">
        <v>0.67435</v>
      </c>
      <c r="K86" s="145">
        <v>354.92105263157896</v>
      </c>
      <c r="L86" s="81">
        <v>2</v>
      </c>
      <c r="M86" s="142">
        <v>23.384843</v>
      </c>
      <c r="N86" s="142">
        <v>82.203963</v>
      </c>
      <c r="O86" s="70">
        <v>1</v>
      </c>
    </row>
    <row r="87" spans="2:15" ht="15" customHeight="1">
      <c r="B87" s="69"/>
      <c r="C87" s="74" t="s">
        <v>142</v>
      </c>
      <c r="D87" s="160" t="s">
        <v>165</v>
      </c>
      <c r="E87" s="147">
        <v>1</v>
      </c>
      <c r="F87" s="147"/>
      <c r="G87" s="147"/>
      <c r="H87" s="147"/>
      <c r="I87" s="143">
        <v>1.1</v>
      </c>
      <c r="J87" s="144">
        <v>0.3</v>
      </c>
      <c r="K87" s="145">
        <v>157.89473684210526</v>
      </c>
      <c r="L87" s="81">
        <v>0</v>
      </c>
      <c r="M87" s="142">
        <v>23.38421</v>
      </c>
      <c r="N87" s="142">
        <v>82.203607</v>
      </c>
      <c r="O87" s="70">
        <v>1</v>
      </c>
    </row>
    <row r="88" spans="2:15" ht="15" customHeight="1">
      <c r="B88" s="69"/>
      <c r="C88" s="74" t="s">
        <v>140</v>
      </c>
      <c r="D88" s="160" t="s">
        <v>166</v>
      </c>
      <c r="E88" s="142">
        <v>8</v>
      </c>
      <c r="F88" s="142">
        <v>25</v>
      </c>
      <c r="G88" s="142">
        <v>30</v>
      </c>
      <c r="H88" s="142">
        <v>0.75</v>
      </c>
      <c r="I88" s="143">
        <v>0.542805</v>
      </c>
      <c r="J88" s="146">
        <v>0.49634</v>
      </c>
      <c r="K88" s="145">
        <v>261.2315789473684</v>
      </c>
      <c r="L88" s="81">
        <v>2</v>
      </c>
      <c r="M88" s="142">
        <v>23.384155</v>
      </c>
      <c r="N88" s="142">
        <v>82.198565</v>
      </c>
      <c r="O88" s="70">
        <v>1</v>
      </c>
    </row>
    <row r="89" spans="2:15" ht="15" customHeight="1">
      <c r="B89" s="69"/>
      <c r="C89" s="74" t="s">
        <v>141</v>
      </c>
      <c r="D89" s="160" t="s">
        <v>166</v>
      </c>
      <c r="E89" s="147">
        <v>1</v>
      </c>
      <c r="F89" s="147"/>
      <c r="G89" s="147"/>
      <c r="H89" s="147"/>
      <c r="I89" s="143">
        <v>1.1</v>
      </c>
      <c r="J89" s="144">
        <v>0.3</v>
      </c>
      <c r="K89" s="145">
        <v>157.89473684210526</v>
      </c>
      <c r="L89" s="81">
        <v>0</v>
      </c>
      <c r="M89" s="142">
        <v>23.384593</v>
      </c>
      <c r="N89" s="142">
        <v>82.198187</v>
      </c>
      <c r="O89" s="70">
        <v>1</v>
      </c>
    </row>
    <row r="90" spans="2:15" ht="15" customHeight="1">
      <c r="B90" s="69"/>
      <c r="C90" s="74" t="s">
        <v>140</v>
      </c>
      <c r="D90" s="160" t="s">
        <v>167</v>
      </c>
      <c r="E90" s="142">
        <v>9</v>
      </c>
      <c r="F90" s="142">
        <v>25</v>
      </c>
      <c r="G90" s="142">
        <v>30</v>
      </c>
      <c r="H90" s="142">
        <v>0.75</v>
      </c>
      <c r="I90" s="143">
        <v>0.733625</v>
      </c>
      <c r="J90" s="146">
        <v>0.67435</v>
      </c>
      <c r="K90" s="145">
        <v>354.92105263157896</v>
      </c>
      <c r="L90" s="81">
        <v>2</v>
      </c>
      <c r="M90" s="142">
        <v>23.385497</v>
      </c>
      <c r="N90" s="142">
        <v>82.192473</v>
      </c>
      <c r="O90" s="70">
        <v>1</v>
      </c>
    </row>
    <row r="91" spans="2:15" ht="15" customHeight="1">
      <c r="B91" s="69"/>
      <c r="C91" s="74" t="s">
        <v>140</v>
      </c>
      <c r="D91" s="160" t="s">
        <v>168</v>
      </c>
      <c r="E91" s="142">
        <v>12</v>
      </c>
      <c r="F91" s="142">
        <v>25</v>
      </c>
      <c r="G91" s="142">
        <v>25</v>
      </c>
      <c r="H91" s="142">
        <v>0.75</v>
      </c>
      <c r="I91" s="143">
        <v>0.733625</v>
      </c>
      <c r="J91" s="146">
        <v>0.67435</v>
      </c>
      <c r="K91" s="145">
        <v>354.92105263157896</v>
      </c>
      <c r="L91" s="81">
        <v>2</v>
      </c>
      <c r="M91" s="142">
        <v>23.40008</v>
      </c>
      <c r="N91" s="142">
        <v>82.204185</v>
      </c>
      <c r="O91" s="70">
        <v>1</v>
      </c>
    </row>
    <row r="92" spans="2:15" ht="15" customHeight="1">
      <c r="B92" s="69"/>
      <c r="C92" s="74" t="s">
        <v>141</v>
      </c>
      <c r="D92" s="160" t="s">
        <v>169</v>
      </c>
      <c r="E92" s="147">
        <v>1</v>
      </c>
      <c r="F92" s="147"/>
      <c r="G92" s="147"/>
      <c r="H92" s="147"/>
      <c r="I92" s="143">
        <v>1.1</v>
      </c>
      <c r="J92" s="144">
        <v>0.3</v>
      </c>
      <c r="K92" s="145">
        <v>157.89473684210526</v>
      </c>
      <c r="L92" s="81">
        <v>0</v>
      </c>
      <c r="M92" s="142">
        <v>23.399077</v>
      </c>
      <c r="N92" s="142">
        <v>82.206267</v>
      </c>
      <c r="O92" s="70">
        <v>1</v>
      </c>
    </row>
    <row r="93" spans="2:15" ht="15" customHeight="1">
      <c r="B93" s="69"/>
      <c r="C93" s="74" t="s">
        <v>144</v>
      </c>
      <c r="D93" s="160" t="s">
        <v>170</v>
      </c>
      <c r="E93" s="142">
        <v>1</v>
      </c>
      <c r="F93" s="142"/>
      <c r="G93" s="142"/>
      <c r="H93" s="142"/>
      <c r="I93" s="143">
        <v>2</v>
      </c>
      <c r="J93" s="144">
        <v>0.8</v>
      </c>
      <c r="K93" s="145">
        <v>421.05263157894734</v>
      </c>
      <c r="L93" s="81">
        <v>0.4</v>
      </c>
      <c r="M93" s="142">
        <v>23.39909</v>
      </c>
      <c r="N93" s="142">
        <v>82.206058</v>
      </c>
      <c r="O93" s="70">
        <v>1</v>
      </c>
    </row>
    <row r="94" spans="2:15" ht="15" customHeight="1">
      <c r="B94" s="69"/>
      <c r="C94" s="74" t="s">
        <v>141</v>
      </c>
      <c r="D94" s="160" t="s">
        <v>171</v>
      </c>
      <c r="E94" s="147">
        <v>1</v>
      </c>
      <c r="F94" s="147"/>
      <c r="G94" s="147"/>
      <c r="H94" s="147"/>
      <c r="I94" s="143">
        <v>1.1</v>
      </c>
      <c r="J94" s="144">
        <v>0.3</v>
      </c>
      <c r="K94" s="145">
        <v>157.89473684210526</v>
      </c>
      <c r="L94" s="81">
        <v>0</v>
      </c>
      <c r="M94" s="142">
        <v>23.40177</v>
      </c>
      <c r="N94" s="142">
        <v>82.207333</v>
      </c>
      <c r="O94" s="70">
        <v>1</v>
      </c>
    </row>
    <row r="95" spans="2:15" ht="15" customHeight="1">
      <c r="B95" s="69"/>
      <c r="C95" s="74" t="s">
        <v>141</v>
      </c>
      <c r="D95" s="160" t="s">
        <v>172</v>
      </c>
      <c r="E95" s="147">
        <v>1</v>
      </c>
      <c r="F95" s="147"/>
      <c r="G95" s="147"/>
      <c r="H95" s="147"/>
      <c r="I95" s="143">
        <v>1.1</v>
      </c>
      <c r="J95" s="144">
        <v>0.3</v>
      </c>
      <c r="K95" s="145">
        <v>157.89473684210526</v>
      </c>
      <c r="L95" s="81">
        <v>0</v>
      </c>
      <c r="M95" s="142">
        <v>23.401515</v>
      </c>
      <c r="N95" s="142">
        <v>82.206897</v>
      </c>
      <c r="O95" s="70">
        <v>1</v>
      </c>
    </row>
    <row r="96" spans="2:15" ht="15" customHeight="1">
      <c r="B96" s="69"/>
      <c r="C96" s="74" t="s">
        <v>144</v>
      </c>
      <c r="D96" s="160" t="s">
        <v>172</v>
      </c>
      <c r="E96" s="142">
        <v>1</v>
      </c>
      <c r="F96" s="142"/>
      <c r="G96" s="142"/>
      <c r="H96" s="142"/>
      <c r="I96" s="143">
        <v>2</v>
      </c>
      <c r="J96" s="144">
        <v>0.8</v>
      </c>
      <c r="K96" s="145">
        <v>421.05263157894734</v>
      </c>
      <c r="L96" s="81">
        <v>0.4</v>
      </c>
      <c r="M96" s="142">
        <v>23.401782</v>
      </c>
      <c r="N96" s="142">
        <v>82.206733</v>
      </c>
      <c r="O96" s="70">
        <v>1</v>
      </c>
    </row>
    <row r="97" spans="2:15" ht="15" customHeight="1">
      <c r="B97" s="69"/>
      <c r="C97" s="74" t="s">
        <v>144</v>
      </c>
      <c r="D97" s="160" t="s">
        <v>173</v>
      </c>
      <c r="E97" s="142">
        <v>1</v>
      </c>
      <c r="F97" s="142"/>
      <c r="G97" s="142"/>
      <c r="H97" s="142"/>
      <c r="I97" s="143">
        <v>2</v>
      </c>
      <c r="J97" s="144">
        <v>0.8</v>
      </c>
      <c r="K97" s="145">
        <v>421.05263157894734</v>
      </c>
      <c r="L97" s="81">
        <v>0.4</v>
      </c>
      <c r="M97" s="142">
        <v>23.4023</v>
      </c>
      <c r="N97" s="142">
        <v>82.208208</v>
      </c>
      <c r="O97" s="70">
        <v>1</v>
      </c>
    </row>
    <row r="98" spans="2:15" ht="15" customHeight="1">
      <c r="B98" s="69"/>
      <c r="C98" s="74" t="s">
        <v>141</v>
      </c>
      <c r="D98" s="160" t="s">
        <v>174</v>
      </c>
      <c r="E98" s="147">
        <v>1</v>
      </c>
      <c r="F98" s="147"/>
      <c r="G98" s="147"/>
      <c r="H98" s="147"/>
      <c r="I98" s="143">
        <v>1.1</v>
      </c>
      <c r="J98" s="144">
        <v>0.3</v>
      </c>
      <c r="K98" s="145">
        <v>157.89473684210526</v>
      </c>
      <c r="L98" s="81">
        <v>0</v>
      </c>
      <c r="M98" s="142">
        <v>23.402423</v>
      </c>
      <c r="N98" s="142">
        <v>82.202863</v>
      </c>
      <c r="O98" s="70">
        <v>1</v>
      </c>
    </row>
    <row r="99" spans="2:15" ht="15" customHeight="1">
      <c r="B99" s="69"/>
      <c r="C99" s="74" t="s">
        <v>141</v>
      </c>
      <c r="D99" s="160" t="s">
        <v>175</v>
      </c>
      <c r="E99" s="147">
        <v>1</v>
      </c>
      <c r="F99" s="147"/>
      <c r="G99" s="147"/>
      <c r="H99" s="147"/>
      <c r="I99" s="143">
        <v>1.1</v>
      </c>
      <c r="J99" s="144">
        <v>0.3</v>
      </c>
      <c r="K99" s="145">
        <v>157.89473684210526</v>
      </c>
      <c r="L99" s="81">
        <v>0</v>
      </c>
      <c r="M99" s="142">
        <v>23.40067</v>
      </c>
      <c r="N99" s="142">
        <v>82.206667</v>
      </c>
      <c r="O99" s="70">
        <v>1</v>
      </c>
    </row>
    <row r="100" spans="2:15" ht="15" customHeight="1">
      <c r="B100" s="69"/>
      <c r="C100" s="74" t="s">
        <v>144</v>
      </c>
      <c r="D100" s="160" t="s">
        <v>176</v>
      </c>
      <c r="E100" s="142">
        <v>1</v>
      </c>
      <c r="F100" s="142"/>
      <c r="G100" s="142"/>
      <c r="H100" s="142"/>
      <c r="I100" s="143">
        <v>2</v>
      </c>
      <c r="J100" s="144">
        <v>0.8</v>
      </c>
      <c r="K100" s="145">
        <v>421.05263157894734</v>
      </c>
      <c r="L100" s="81">
        <v>0.4</v>
      </c>
      <c r="M100" s="142">
        <v>23.406313</v>
      </c>
      <c r="N100" s="142">
        <v>82.201755</v>
      </c>
      <c r="O100" s="70">
        <v>1</v>
      </c>
    </row>
    <row r="101" spans="2:15" ht="15" customHeight="1">
      <c r="B101" s="69"/>
      <c r="C101" s="74" t="s">
        <v>140</v>
      </c>
      <c r="D101" s="160" t="s">
        <v>177</v>
      </c>
      <c r="E101" s="142">
        <v>3</v>
      </c>
      <c r="F101" s="142">
        <v>20</v>
      </c>
      <c r="G101" s="142">
        <v>30</v>
      </c>
      <c r="H101" s="142">
        <v>0.75</v>
      </c>
      <c r="I101" s="143">
        <v>0.855915</v>
      </c>
      <c r="J101" s="146">
        <v>0.78847</v>
      </c>
      <c r="K101" s="145">
        <v>414.9842105263158</v>
      </c>
      <c r="L101" s="81">
        <v>0.3</v>
      </c>
      <c r="M101" s="142">
        <v>23.404933</v>
      </c>
      <c r="N101" s="142">
        <v>82.201183</v>
      </c>
      <c r="O101" s="70">
        <v>1</v>
      </c>
    </row>
    <row r="102" spans="2:15" ht="15" customHeight="1">
      <c r="B102" s="69"/>
      <c r="C102" s="74" t="s">
        <v>140</v>
      </c>
      <c r="D102" s="160" t="s">
        <v>178</v>
      </c>
      <c r="E102" s="142">
        <v>5</v>
      </c>
      <c r="F102" s="142">
        <v>20</v>
      </c>
      <c r="G102" s="142">
        <v>30</v>
      </c>
      <c r="H102" s="142">
        <v>0.75</v>
      </c>
      <c r="I102" s="143">
        <v>0.31506999999999996</v>
      </c>
      <c r="J102" s="146">
        <v>0.283875</v>
      </c>
      <c r="K102" s="145">
        <v>149.4078947368421</v>
      </c>
      <c r="L102" s="81">
        <v>0.64</v>
      </c>
      <c r="M102" s="142">
        <v>23.404485</v>
      </c>
      <c r="N102" s="142">
        <v>82.202458</v>
      </c>
      <c r="O102" s="70">
        <v>1</v>
      </c>
    </row>
    <row r="103" spans="2:15" ht="15" customHeight="1">
      <c r="B103" s="69"/>
      <c r="C103" s="74" t="s">
        <v>140</v>
      </c>
      <c r="D103" s="160" t="s">
        <v>179</v>
      </c>
      <c r="E103" s="142">
        <v>3</v>
      </c>
      <c r="F103" s="142">
        <v>20</v>
      </c>
      <c r="G103" s="142">
        <v>30</v>
      </c>
      <c r="H103" s="142">
        <v>0.75</v>
      </c>
      <c r="I103" s="143">
        <v>0.855915</v>
      </c>
      <c r="J103" s="146">
        <v>0.78847</v>
      </c>
      <c r="K103" s="145">
        <v>414.9842105263158</v>
      </c>
      <c r="L103" s="81">
        <v>0.45</v>
      </c>
      <c r="M103" s="142"/>
      <c r="N103" s="142"/>
      <c r="O103" s="70">
        <v>1</v>
      </c>
    </row>
    <row r="104" spans="2:15" ht="15" customHeight="1">
      <c r="B104" s="69"/>
      <c r="C104" s="74" t="s">
        <v>140</v>
      </c>
      <c r="D104" s="160" t="s">
        <v>180</v>
      </c>
      <c r="E104" s="142">
        <v>4</v>
      </c>
      <c r="F104" s="142">
        <v>20</v>
      </c>
      <c r="G104" s="142">
        <v>25</v>
      </c>
      <c r="H104" s="142">
        <v>0.75</v>
      </c>
      <c r="I104" s="143">
        <v>0.230565</v>
      </c>
      <c r="J104" s="146">
        <v>0.205035</v>
      </c>
      <c r="K104" s="145">
        <v>107.91315789473684</v>
      </c>
      <c r="L104" s="81">
        <v>0.21</v>
      </c>
      <c r="M104" s="142">
        <v>23.413133</v>
      </c>
      <c r="N104" s="142">
        <v>82.201218</v>
      </c>
      <c r="O104" s="70">
        <v>1</v>
      </c>
    </row>
    <row r="105" spans="2:15" ht="15" customHeight="1">
      <c r="B105" s="69"/>
      <c r="C105" s="74" t="s">
        <v>140</v>
      </c>
      <c r="D105" s="160" t="s">
        <v>181</v>
      </c>
      <c r="E105" s="142">
        <v>2</v>
      </c>
      <c r="F105" s="142">
        <v>30</v>
      </c>
      <c r="G105" s="142">
        <v>40</v>
      </c>
      <c r="H105" s="142">
        <v>0.75</v>
      </c>
      <c r="I105" s="143">
        <v>0.185455</v>
      </c>
      <c r="J105" s="146">
        <v>0.162995</v>
      </c>
      <c r="K105" s="145">
        <v>85.78684210526316</v>
      </c>
      <c r="L105" s="81">
        <v>0.25</v>
      </c>
      <c r="M105" s="142">
        <v>23.414347</v>
      </c>
      <c r="N105" s="142">
        <v>82.205965</v>
      </c>
      <c r="O105" s="70">
        <v>1</v>
      </c>
    </row>
    <row r="106" spans="2:15" ht="15">
      <c r="B106" s="69"/>
      <c r="C106" s="74" t="s">
        <v>144</v>
      </c>
      <c r="D106" s="160" t="s">
        <v>182</v>
      </c>
      <c r="E106" s="142">
        <v>1</v>
      </c>
      <c r="F106" s="142"/>
      <c r="G106" s="142"/>
      <c r="H106" s="142"/>
      <c r="I106" s="143">
        <v>2</v>
      </c>
      <c r="J106" s="144">
        <v>0.8</v>
      </c>
      <c r="K106" s="145">
        <v>421.05263157894734</v>
      </c>
      <c r="L106" s="81">
        <v>0.4</v>
      </c>
      <c r="M106" s="142">
        <v>23.414773</v>
      </c>
      <c r="N106" s="142">
        <v>82.205752</v>
      </c>
      <c r="O106" s="70">
        <v>1</v>
      </c>
    </row>
    <row r="107" spans="2:15" ht="15">
      <c r="B107" s="69"/>
      <c r="C107" s="74" t="s">
        <v>144</v>
      </c>
      <c r="D107" s="160" t="s">
        <v>183</v>
      </c>
      <c r="E107" s="142">
        <v>1</v>
      </c>
      <c r="F107" s="142"/>
      <c r="G107" s="142"/>
      <c r="H107" s="142"/>
      <c r="I107" s="143">
        <v>2</v>
      </c>
      <c r="J107" s="144">
        <v>0.8</v>
      </c>
      <c r="K107" s="145">
        <v>421.05263157894734</v>
      </c>
      <c r="L107" s="81">
        <v>0.4</v>
      </c>
      <c r="M107" s="142">
        <v>23.40747</v>
      </c>
      <c r="N107" s="142">
        <v>82.205278</v>
      </c>
      <c r="O107" s="70">
        <v>1</v>
      </c>
    </row>
    <row r="108" spans="2:15" ht="15">
      <c r="B108" s="69"/>
      <c r="C108" s="74" t="s">
        <v>141</v>
      </c>
      <c r="D108" s="160" t="s">
        <v>183</v>
      </c>
      <c r="E108" s="147">
        <v>1</v>
      </c>
      <c r="F108" s="147"/>
      <c r="G108" s="147"/>
      <c r="H108" s="147"/>
      <c r="I108" s="143">
        <v>1.1</v>
      </c>
      <c r="J108" s="144">
        <v>0.3</v>
      </c>
      <c r="K108" s="145">
        <v>157.89473684210526</v>
      </c>
      <c r="L108" s="81">
        <v>0</v>
      </c>
      <c r="M108" s="142">
        <v>23.401822</v>
      </c>
      <c r="N108" s="142">
        <v>82.205313</v>
      </c>
      <c r="O108" s="70">
        <v>1</v>
      </c>
    </row>
    <row r="109" spans="2:15" ht="15">
      <c r="B109" s="69"/>
      <c r="C109" s="74" t="s">
        <v>140</v>
      </c>
      <c r="D109" s="160" t="s">
        <v>184</v>
      </c>
      <c r="E109" s="142">
        <v>3</v>
      </c>
      <c r="F109" s="142">
        <v>20</v>
      </c>
      <c r="G109" s="142">
        <v>30</v>
      </c>
      <c r="H109" s="142">
        <v>0.75</v>
      </c>
      <c r="I109" s="143">
        <v>0.855915</v>
      </c>
      <c r="J109" s="146">
        <v>0.78847</v>
      </c>
      <c r="K109" s="145">
        <v>414.9842105263158</v>
      </c>
      <c r="L109" s="81">
        <v>0.3</v>
      </c>
      <c r="M109" s="142">
        <v>23.403816</v>
      </c>
      <c r="N109" s="142">
        <v>82.206106</v>
      </c>
      <c r="O109" s="70">
        <v>1</v>
      </c>
    </row>
    <row r="110" spans="2:15" ht="15">
      <c r="B110" s="69"/>
      <c r="C110" s="74" t="s">
        <v>139</v>
      </c>
      <c r="D110" s="160" t="s">
        <v>185</v>
      </c>
      <c r="E110" s="147">
        <v>1</v>
      </c>
      <c r="F110" s="147"/>
      <c r="G110" s="147"/>
      <c r="H110" s="147"/>
      <c r="I110" s="143">
        <v>1.1</v>
      </c>
      <c r="J110" s="144">
        <v>0.3</v>
      </c>
      <c r="K110" s="145">
        <v>157.89473684210526</v>
      </c>
      <c r="L110" s="81">
        <v>0</v>
      </c>
      <c r="M110" s="142">
        <v>23.411603</v>
      </c>
      <c r="N110" s="142">
        <v>82.206795</v>
      </c>
      <c r="O110" s="70">
        <v>1</v>
      </c>
    </row>
    <row r="111" spans="2:15" ht="15">
      <c r="B111" s="69"/>
      <c r="C111" s="74" t="s">
        <v>140</v>
      </c>
      <c r="D111" s="160" t="s">
        <v>186</v>
      </c>
      <c r="E111" s="142">
        <v>3</v>
      </c>
      <c r="F111" s="142">
        <v>30</v>
      </c>
      <c r="G111" s="142">
        <v>35</v>
      </c>
      <c r="H111" s="142">
        <v>0.75</v>
      </c>
      <c r="I111" s="143">
        <v>0.553825</v>
      </c>
      <c r="J111" s="146">
        <v>0.506605</v>
      </c>
      <c r="K111" s="145">
        <v>266.63421052631577</v>
      </c>
      <c r="L111" s="81">
        <v>0.35</v>
      </c>
      <c r="M111" s="142">
        <v>23.414133</v>
      </c>
      <c r="N111" s="142">
        <v>82.210542</v>
      </c>
      <c r="O111" s="70">
        <v>1</v>
      </c>
    </row>
    <row r="112" spans="2:15" ht="15">
      <c r="B112" s="69"/>
      <c r="C112" s="74" t="s">
        <v>140</v>
      </c>
      <c r="D112" s="160" t="s">
        <v>187</v>
      </c>
      <c r="E112" s="142">
        <v>2</v>
      </c>
      <c r="F112" s="142">
        <v>25</v>
      </c>
      <c r="G112" s="142">
        <v>30</v>
      </c>
      <c r="H112" s="142">
        <v>0.75</v>
      </c>
      <c r="I112" s="143">
        <v>0.172705</v>
      </c>
      <c r="J112" s="146">
        <v>0.15109</v>
      </c>
      <c r="K112" s="145">
        <v>79.52105263157895</v>
      </c>
      <c r="L112" s="81">
        <v>0.14</v>
      </c>
      <c r="M112" s="142">
        <v>23.417108</v>
      </c>
      <c r="N112" s="142">
        <v>82.212228</v>
      </c>
      <c r="O112" s="70">
        <v>1</v>
      </c>
    </row>
    <row r="113" spans="2:15" ht="15">
      <c r="B113" s="69"/>
      <c r="C113" s="74" t="s">
        <v>140</v>
      </c>
      <c r="D113" s="160" t="s">
        <v>188</v>
      </c>
      <c r="E113" s="142">
        <v>10</v>
      </c>
      <c r="F113" s="142">
        <v>30</v>
      </c>
      <c r="G113" s="142">
        <v>40</v>
      </c>
      <c r="H113" s="142">
        <v>0.75</v>
      </c>
      <c r="I113" s="143">
        <v>0.13548</v>
      </c>
      <c r="J113" s="146">
        <v>0.116335</v>
      </c>
      <c r="K113" s="145">
        <v>61.22894736842105</v>
      </c>
      <c r="L113" s="81">
        <v>1.74</v>
      </c>
      <c r="M113" s="142">
        <v>23.416635</v>
      </c>
      <c r="N113" s="142">
        <v>82.212552</v>
      </c>
      <c r="O113" s="70">
        <v>1</v>
      </c>
    </row>
    <row r="114" spans="2:15" ht="15">
      <c r="B114" s="69"/>
      <c r="C114" s="74" t="s">
        <v>207</v>
      </c>
      <c r="D114" s="160" t="s">
        <v>189</v>
      </c>
      <c r="E114" s="142">
        <v>1</v>
      </c>
      <c r="F114" s="142">
        <v>40</v>
      </c>
      <c r="G114" s="142">
        <v>23.1</v>
      </c>
      <c r="H114" s="142">
        <v>3.5</v>
      </c>
      <c r="I114" s="143">
        <v>9.880040000000001</v>
      </c>
      <c r="J114" s="142">
        <v>4.94283</v>
      </c>
      <c r="K114" s="145">
        <v>2601.4894736842107</v>
      </c>
      <c r="L114" s="81">
        <v>4.5</v>
      </c>
      <c r="M114" s="142">
        <v>23.4146</v>
      </c>
      <c r="N114" s="142">
        <v>82.21008</v>
      </c>
      <c r="O114" s="70">
        <v>5</v>
      </c>
    </row>
    <row r="115" spans="2:15" ht="15">
      <c r="B115" s="69"/>
      <c r="C115" s="74" t="s">
        <v>140</v>
      </c>
      <c r="D115" s="160" t="s">
        <v>190</v>
      </c>
      <c r="E115" s="142">
        <v>5</v>
      </c>
      <c r="F115" s="142">
        <v>20</v>
      </c>
      <c r="G115" s="142">
        <v>30</v>
      </c>
      <c r="H115" s="142">
        <v>0.75</v>
      </c>
      <c r="I115" s="143">
        <v>0.31506999999999996</v>
      </c>
      <c r="J115" s="146">
        <v>0.283875</v>
      </c>
      <c r="K115" s="145">
        <v>149.4078947368421</v>
      </c>
      <c r="L115" s="81">
        <v>0.8</v>
      </c>
      <c r="M115" s="142">
        <v>23.41423</v>
      </c>
      <c r="N115" s="142">
        <v>82.508255</v>
      </c>
      <c r="O115" s="70">
        <v>1</v>
      </c>
    </row>
    <row r="116" spans="2:15" ht="15">
      <c r="B116" s="69"/>
      <c r="C116" s="74" t="s">
        <v>140</v>
      </c>
      <c r="D116" s="160" t="s">
        <v>191</v>
      </c>
      <c r="E116" s="142">
        <v>10</v>
      </c>
      <c r="F116" s="142">
        <v>20</v>
      </c>
      <c r="G116" s="142">
        <v>25</v>
      </c>
      <c r="H116" s="142">
        <v>0.75</v>
      </c>
      <c r="I116" s="143">
        <v>0.553825</v>
      </c>
      <c r="J116" s="146">
        <v>0.506605</v>
      </c>
      <c r="K116" s="145">
        <v>266.63421052631577</v>
      </c>
      <c r="L116" s="81">
        <v>1.25</v>
      </c>
      <c r="M116" s="142">
        <v>23.416902</v>
      </c>
      <c r="N116" s="142">
        <v>82.210418</v>
      </c>
      <c r="O116" s="70">
        <v>1</v>
      </c>
    </row>
    <row r="117" spans="2:15" ht="15">
      <c r="B117" s="69"/>
      <c r="C117" s="74" t="s">
        <v>137</v>
      </c>
      <c r="D117" s="160" t="s">
        <v>191</v>
      </c>
      <c r="E117" s="142">
        <v>1</v>
      </c>
      <c r="F117" s="142">
        <v>20</v>
      </c>
      <c r="G117" s="142">
        <v>25</v>
      </c>
      <c r="H117" s="142">
        <v>3</v>
      </c>
      <c r="I117" s="143">
        <v>1.86715</v>
      </c>
      <c r="J117" s="142">
        <v>1.66757</v>
      </c>
      <c r="K117" s="145">
        <v>877.6684210526316</v>
      </c>
      <c r="L117" s="81">
        <v>1.2</v>
      </c>
      <c r="M117" s="142">
        <v>23.417365</v>
      </c>
      <c r="N117" s="142">
        <v>82.210542</v>
      </c>
      <c r="O117" s="70">
        <v>2</v>
      </c>
    </row>
    <row r="118" spans="2:15" ht="15">
      <c r="B118" s="69"/>
      <c r="C118" s="74" t="s">
        <v>144</v>
      </c>
      <c r="D118" s="160" t="s">
        <v>192</v>
      </c>
      <c r="E118" s="142">
        <v>1</v>
      </c>
      <c r="F118" s="142"/>
      <c r="G118" s="142"/>
      <c r="H118" s="142"/>
      <c r="I118" s="143">
        <v>2</v>
      </c>
      <c r="J118" s="144">
        <v>0.8</v>
      </c>
      <c r="K118" s="145">
        <v>421.05263157894734</v>
      </c>
      <c r="L118" s="81">
        <v>0.4</v>
      </c>
      <c r="M118" s="142">
        <v>23.408213</v>
      </c>
      <c r="N118" s="142">
        <v>82.200983</v>
      </c>
      <c r="O118" s="70">
        <v>1</v>
      </c>
    </row>
    <row r="119" spans="2:15" ht="15">
      <c r="B119" s="69"/>
      <c r="C119" s="74" t="s">
        <v>140</v>
      </c>
      <c r="D119" s="160" t="s">
        <v>192</v>
      </c>
      <c r="E119" s="142">
        <v>2</v>
      </c>
      <c r="F119" s="142">
        <v>30</v>
      </c>
      <c r="G119" s="142">
        <v>35</v>
      </c>
      <c r="H119" s="142">
        <v>0.75</v>
      </c>
      <c r="I119" s="143">
        <v>0.147715</v>
      </c>
      <c r="J119" s="146">
        <v>0.12776</v>
      </c>
      <c r="K119" s="145">
        <v>67.24210526315791</v>
      </c>
      <c r="L119" s="81">
        <v>0.15</v>
      </c>
      <c r="M119" s="142">
        <v>23.410553</v>
      </c>
      <c r="N119" s="142">
        <v>82.193338</v>
      </c>
      <c r="O119" s="70">
        <v>1</v>
      </c>
    </row>
    <row r="120" spans="2:15" ht="15">
      <c r="B120" s="69"/>
      <c r="C120" s="74" t="s">
        <v>140</v>
      </c>
      <c r="D120" s="160" t="s">
        <v>193</v>
      </c>
      <c r="E120" s="142">
        <v>2</v>
      </c>
      <c r="F120" s="142">
        <v>20</v>
      </c>
      <c r="G120" s="142">
        <v>30</v>
      </c>
      <c r="H120" s="142">
        <v>0.75</v>
      </c>
      <c r="I120" s="143">
        <v>0.13548</v>
      </c>
      <c r="J120" s="146">
        <v>0.116335</v>
      </c>
      <c r="K120" s="145">
        <v>61.22894736842105</v>
      </c>
      <c r="L120" s="81">
        <v>0.12</v>
      </c>
      <c r="M120" s="142">
        <v>23.410677</v>
      </c>
      <c r="N120" s="142">
        <v>82.193253</v>
      </c>
      <c r="O120" s="70">
        <v>1</v>
      </c>
    </row>
    <row r="121" spans="2:15" ht="15">
      <c r="B121" s="69"/>
      <c r="C121" s="74" t="s">
        <v>140</v>
      </c>
      <c r="D121" s="160" t="s">
        <v>194</v>
      </c>
      <c r="E121" s="142">
        <v>2</v>
      </c>
      <c r="F121" s="142">
        <v>25</v>
      </c>
      <c r="G121" s="142">
        <v>30</v>
      </c>
      <c r="H121" s="142">
        <v>0.75</v>
      </c>
      <c r="I121" s="143">
        <v>0.147715</v>
      </c>
      <c r="J121" s="146">
        <v>0.12776</v>
      </c>
      <c r="K121" s="145">
        <v>67.24210526315791</v>
      </c>
      <c r="L121" s="81">
        <v>0.17</v>
      </c>
      <c r="M121" s="142">
        <v>23.410465</v>
      </c>
      <c r="N121" s="142">
        <v>82.194827</v>
      </c>
      <c r="O121" s="70">
        <v>1</v>
      </c>
    </row>
    <row r="122" spans="2:15" ht="15">
      <c r="B122" s="69"/>
      <c r="C122" s="74" t="s">
        <v>140</v>
      </c>
      <c r="D122" s="160" t="s">
        <v>194</v>
      </c>
      <c r="E122" s="142">
        <v>3</v>
      </c>
      <c r="F122" s="142">
        <v>20</v>
      </c>
      <c r="G122" s="142">
        <v>30</v>
      </c>
      <c r="H122" s="142">
        <v>0.75</v>
      </c>
      <c r="I122" s="143">
        <v>0.855915</v>
      </c>
      <c r="J122" s="146">
        <v>0.78847</v>
      </c>
      <c r="K122" s="145">
        <v>414.9842105263158</v>
      </c>
      <c r="L122" s="81">
        <v>0.33</v>
      </c>
      <c r="M122" s="142">
        <v>23.407908</v>
      </c>
      <c r="N122" s="142">
        <v>82.203857</v>
      </c>
      <c r="O122" s="70">
        <v>1</v>
      </c>
    </row>
    <row r="123" spans="2:15" ht="15">
      <c r="B123" s="69"/>
      <c r="C123" s="74" t="s">
        <v>140</v>
      </c>
      <c r="D123" s="160" t="s">
        <v>195</v>
      </c>
      <c r="E123" s="142">
        <v>4</v>
      </c>
      <c r="F123" s="142">
        <v>20</v>
      </c>
      <c r="G123" s="142">
        <v>30</v>
      </c>
      <c r="H123" s="142">
        <v>0.75</v>
      </c>
      <c r="I123" s="143">
        <v>0.255205</v>
      </c>
      <c r="J123" s="146">
        <v>0.22803</v>
      </c>
      <c r="K123" s="145">
        <v>120.01578947368421</v>
      </c>
      <c r="L123" s="81">
        <v>0.4</v>
      </c>
      <c r="M123" s="142">
        <v>23.412987</v>
      </c>
      <c r="N123" s="142">
        <v>82.194853</v>
      </c>
      <c r="O123" s="70">
        <v>1</v>
      </c>
    </row>
    <row r="124" spans="2:15" ht="15">
      <c r="B124" s="69"/>
      <c r="C124" s="74" t="s">
        <v>140</v>
      </c>
      <c r="D124" s="160" t="s">
        <v>196</v>
      </c>
      <c r="E124" s="142">
        <v>3</v>
      </c>
      <c r="F124" s="142">
        <v>20</v>
      </c>
      <c r="G124" s="142">
        <v>30</v>
      </c>
      <c r="H124" s="142">
        <v>0.75</v>
      </c>
      <c r="I124" s="143">
        <v>0.855915</v>
      </c>
      <c r="J124" s="146">
        <v>0.78847</v>
      </c>
      <c r="K124" s="145">
        <v>414.9842105263158</v>
      </c>
      <c r="L124" s="81">
        <v>0.4</v>
      </c>
      <c r="M124" s="142"/>
      <c r="N124" s="142"/>
      <c r="O124" s="70">
        <v>1</v>
      </c>
    </row>
    <row r="125" spans="2:15" ht="15">
      <c r="B125" s="69"/>
      <c r="C125" s="74" t="s">
        <v>140</v>
      </c>
      <c r="D125" s="160" t="s">
        <v>197</v>
      </c>
      <c r="E125" s="142">
        <v>12</v>
      </c>
      <c r="F125" s="142">
        <v>30</v>
      </c>
      <c r="G125" s="142">
        <v>40</v>
      </c>
      <c r="H125" s="142">
        <v>0.75</v>
      </c>
      <c r="I125" s="143">
        <v>1.023535</v>
      </c>
      <c r="J125" s="146">
        <v>0.94484</v>
      </c>
      <c r="K125" s="145">
        <v>497.2842105263158</v>
      </c>
      <c r="L125" s="81">
        <v>1.25</v>
      </c>
      <c r="M125" s="142">
        <v>23.408967</v>
      </c>
      <c r="N125" s="142">
        <v>82.203783</v>
      </c>
      <c r="O125" s="70">
        <v>1</v>
      </c>
    </row>
    <row r="126" spans="2:15" ht="15">
      <c r="B126" s="69"/>
      <c r="C126" s="74" t="s">
        <v>144</v>
      </c>
      <c r="D126" s="160" t="s">
        <v>198</v>
      </c>
      <c r="E126" s="142">
        <v>1</v>
      </c>
      <c r="F126" s="142"/>
      <c r="G126" s="142"/>
      <c r="H126" s="142"/>
      <c r="I126" s="143">
        <v>2</v>
      </c>
      <c r="J126" s="144">
        <v>0.8</v>
      </c>
      <c r="K126" s="145">
        <v>421.05263157894734</v>
      </c>
      <c r="L126" s="81">
        <v>0.4</v>
      </c>
      <c r="M126" s="142">
        <v>23.402403</v>
      </c>
      <c r="N126" s="142">
        <v>82.198117</v>
      </c>
      <c r="O126" s="70">
        <v>1</v>
      </c>
    </row>
    <row r="127" spans="2:15" ht="15">
      <c r="B127" s="69"/>
      <c r="C127" s="74" t="s">
        <v>140</v>
      </c>
      <c r="D127" s="160" t="s">
        <v>199</v>
      </c>
      <c r="E127" s="142">
        <v>12</v>
      </c>
      <c r="F127" s="142">
        <v>25</v>
      </c>
      <c r="G127" s="142">
        <v>25</v>
      </c>
      <c r="H127" s="142">
        <v>0.75</v>
      </c>
      <c r="I127" s="143">
        <v>0.31459000000000004</v>
      </c>
      <c r="J127" s="146">
        <v>0.28343</v>
      </c>
      <c r="K127" s="145">
        <v>149.17368421052632</v>
      </c>
      <c r="L127" s="81">
        <v>1.25</v>
      </c>
      <c r="M127" s="142">
        <v>23.401912</v>
      </c>
      <c r="N127" s="142">
        <v>82.197794</v>
      </c>
      <c r="O127" s="70">
        <v>1</v>
      </c>
    </row>
    <row r="128" spans="2:15" ht="15">
      <c r="B128" s="69"/>
      <c r="C128" s="74" t="s">
        <v>141</v>
      </c>
      <c r="D128" s="160" t="s">
        <v>199</v>
      </c>
      <c r="E128" s="147">
        <v>1</v>
      </c>
      <c r="F128" s="147"/>
      <c r="G128" s="147"/>
      <c r="H128" s="147"/>
      <c r="I128" s="143">
        <v>1.1</v>
      </c>
      <c r="J128" s="144">
        <v>0.3</v>
      </c>
      <c r="K128" s="145">
        <v>157.89473684210526</v>
      </c>
      <c r="L128" s="81">
        <v>0</v>
      </c>
      <c r="M128" s="142">
        <v>23.402247</v>
      </c>
      <c r="N128" s="142">
        <v>82.197035</v>
      </c>
      <c r="O128" s="70">
        <v>1</v>
      </c>
    </row>
    <row r="129" spans="2:15" ht="15">
      <c r="B129" s="69"/>
      <c r="C129" s="74" t="s">
        <v>144</v>
      </c>
      <c r="D129" s="160" t="s">
        <v>200</v>
      </c>
      <c r="E129" s="142">
        <v>1</v>
      </c>
      <c r="F129" s="142"/>
      <c r="G129" s="142"/>
      <c r="H129" s="142"/>
      <c r="I129" s="143">
        <v>2</v>
      </c>
      <c r="J129" s="144">
        <v>0.8</v>
      </c>
      <c r="K129" s="145">
        <v>421.05263157894734</v>
      </c>
      <c r="L129" s="81">
        <v>0.4</v>
      </c>
      <c r="M129" s="142">
        <v>23.406646</v>
      </c>
      <c r="N129" s="142">
        <v>82.191841</v>
      </c>
      <c r="O129" s="70">
        <v>1</v>
      </c>
    </row>
    <row r="130" spans="2:15" ht="15">
      <c r="B130" s="69"/>
      <c r="C130" s="74" t="s">
        <v>140</v>
      </c>
      <c r="D130" s="160" t="s">
        <v>200</v>
      </c>
      <c r="E130" s="142">
        <v>5</v>
      </c>
      <c r="F130" s="142">
        <v>25</v>
      </c>
      <c r="G130" s="142">
        <v>25</v>
      </c>
      <c r="H130" s="142">
        <v>0.75</v>
      </c>
      <c r="I130" s="143">
        <v>0.25473</v>
      </c>
      <c r="J130" s="146">
        <v>0.227585</v>
      </c>
      <c r="K130" s="145">
        <v>119.78157894736842</v>
      </c>
      <c r="L130" s="81">
        <v>0.49</v>
      </c>
      <c r="M130" s="142">
        <v>23.406692</v>
      </c>
      <c r="N130" s="142">
        <v>82.191843</v>
      </c>
      <c r="O130" s="70">
        <v>1</v>
      </c>
    </row>
    <row r="131" spans="2:15" ht="15">
      <c r="B131" s="69"/>
      <c r="C131" s="74" t="s">
        <v>140</v>
      </c>
      <c r="D131" s="160" t="s">
        <v>201</v>
      </c>
      <c r="E131" s="142">
        <v>5</v>
      </c>
      <c r="F131" s="142">
        <v>25</v>
      </c>
      <c r="G131" s="142">
        <v>25</v>
      </c>
      <c r="H131" s="142">
        <v>0.75</v>
      </c>
      <c r="I131" s="143">
        <v>0.31459000000000004</v>
      </c>
      <c r="J131" s="146">
        <v>0.28343</v>
      </c>
      <c r="K131" s="145">
        <v>149.17368421052632</v>
      </c>
      <c r="L131" s="81">
        <v>0.86</v>
      </c>
      <c r="M131" s="142">
        <v>23.406444</v>
      </c>
      <c r="N131" s="142">
        <v>82.192035</v>
      </c>
      <c r="O131" s="70">
        <v>1</v>
      </c>
    </row>
    <row r="132" spans="2:15" ht="15">
      <c r="B132" s="69"/>
      <c r="C132" s="74" t="s">
        <v>140</v>
      </c>
      <c r="D132" s="160" t="s">
        <v>202</v>
      </c>
      <c r="E132" s="142">
        <v>5</v>
      </c>
      <c r="F132" s="142">
        <v>25</v>
      </c>
      <c r="G132" s="142">
        <v>25</v>
      </c>
      <c r="H132" s="142">
        <v>0.75</v>
      </c>
      <c r="I132" s="143">
        <v>1.023535</v>
      </c>
      <c r="J132" s="146">
        <v>0.94484</v>
      </c>
      <c r="K132" s="145">
        <v>497.2842105263158</v>
      </c>
      <c r="L132" s="81">
        <v>0.86</v>
      </c>
      <c r="M132" s="142">
        <v>23.406385</v>
      </c>
      <c r="N132" s="142">
        <v>82.192232</v>
      </c>
      <c r="O132" s="70">
        <v>1</v>
      </c>
    </row>
    <row r="133" spans="2:15" ht="15">
      <c r="B133" s="69"/>
      <c r="C133" s="74" t="s">
        <v>141</v>
      </c>
      <c r="D133" s="160" t="s">
        <v>203</v>
      </c>
      <c r="E133" s="147">
        <v>1</v>
      </c>
      <c r="F133" s="147"/>
      <c r="G133" s="147"/>
      <c r="H133" s="147"/>
      <c r="I133" s="143">
        <v>1.1</v>
      </c>
      <c r="J133" s="144">
        <v>0.3</v>
      </c>
      <c r="K133" s="145">
        <v>157.89473684210526</v>
      </c>
      <c r="L133" s="81">
        <v>0</v>
      </c>
      <c r="M133" s="142">
        <v>23.406704</v>
      </c>
      <c r="N133" s="142">
        <v>82.194248</v>
      </c>
      <c r="O133" s="70">
        <v>1</v>
      </c>
    </row>
    <row r="134" spans="2:15" ht="15">
      <c r="B134" s="69"/>
      <c r="C134" s="74" t="s">
        <v>144</v>
      </c>
      <c r="D134" s="160" t="s">
        <v>203</v>
      </c>
      <c r="E134" s="142">
        <v>1</v>
      </c>
      <c r="F134" s="142"/>
      <c r="G134" s="142"/>
      <c r="H134" s="142"/>
      <c r="I134" s="143">
        <v>2</v>
      </c>
      <c r="J134" s="144">
        <v>0.8</v>
      </c>
      <c r="K134" s="145">
        <v>421.05263157894734</v>
      </c>
      <c r="L134" s="81">
        <v>0.4</v>
      </c>
      <c r="M134" s="142">
        <v>23.406937</v>
      </c>
      <c r="N134" s="142">
        <v>82.194204</v>
      </c>
      <c r="O134" s="70">
        <v>1</v>
      </c>
    </row>
    <row r="135" spans="2:15" ht="15">
      <c r="B135" s="69"/>
      <c r="C135" s="74" t="s">
        <v>140</v>
      </c>
      <c r="D135" s="160" t="s">
        <v>203</v>
      </c>
      <c r="E135" s="142">
        <v>4</v>
      </c>
      <c r="F135" s="142">
        <v>25</v>
      </c>
      <c r="G135" s="142">
        <v>25</v>
      </c>
      <c r="H135" s="142">
        <v>0.75</v>
      </c>
      <c r="I135" s="143">
        <v>0.31459000000000004</v>
      </c>
      <c r="J135" s="146">
        <v>0.28343</v>
      </c>
      <c r="K135" s="145">
        <v>149.17368421052632</v>
      </c>
      <c r="L135" s="81">
        <v>0.4</v>
      </c>
      <c r="M135" s="142">
        <v>23.406876</v>
      </c>
      <c r="N135" s="142">
        <v>82.193838</v>
      </c>
      <c r="O135" s="70">
        <v>1</v>
      </c>
    </row>
    <row r="136" spans="2:15" ht="15">
      <c r="B136" s="69"/>
      <c r="C136" s="74" t="s">
        <v>139</v>
      </c>
      <c r="D136" s="160" t="s">
        <v>200</v>
      </c>
      <c r="E136" s="147">
        <v>1</v>
      </c>
      <c r="F136" s="147"/>
      <c r="G136" s="147"/>
      <c r="H136" s="147"/>
      <c r="I136" s="143">
        <v>1.1</v>
      </c>
      <c r="J136" s="144">
        <v>0.3</v>
      </c>
      <c r="K136" s="145">
        <v>157.89473684210526</v>
      </c>
      <c r="L136" s="81">
        <v>0</v>
      </c>
      <c r="M136" s="142">
        <v>23.409053</v>
      </c>
      <c r="N136" s="142">
        <v>82.198232</v>
      </c>
      <c r="O136" s="70">
        <v>1</v>
      </c>
    </row>
    <row r="137" spans="2:15" ht="15">
      <c r="B137" s="69"/>
      <c r="C137" s="74" t="s">
        <v>144</v>
      </c>
      <c r="D137" s="160" t="s">
        <v>204</v>
      </c>
      <c r="E137" s="142">
        <v>1</v>
      </c>
      <c r="F137" s="142"/>
      <c r="G137" s="142"/>
      <c r="H137" s="142"/>
      <c r="I137" s="143">
        <v>2</v>
      </c>
      <c r="J137" s="144">
        <v>0.8</v>
      </c>
      <c r="K137" s="145">
        <v>421.05263157894734</v>
      </c>
      <c r="L137" s="81">
        <v>0.4</v>
      </c>
      <c r="M137" s="142">
        <v>23.406999</v>
      </c>
      <c r="N137" s="142">
        <v>82.195704</v>
      </c>
      <c r="O137" s="70">
        <v>1</v>
      </c>
    </row>
    <row r="138" spans="2:15" ht="15">
      <c r="B138" s="69"/>
      <c r="C138" s="74" t="s">
        <v>140</v>
      </c>
      <c r="D138" s="160" t="s">
        <v>204</v>
      </c>
      <c r="E138" s="142">
        <v>5</v>
      </c>
      <c r="F138" s="142">
        <v>25</v>
      </c>
      <c r="G138" s="142">
        <v>25</v>
      </c>
      <c r="H138" s="142">
        <v>0.75</v>
      </c>
      <c r="I138" s="143">
        <v>0.31459000000000004</v>
      </c>
      <c r="J138" s="146">
        <v>0.28343</v>
      </c>
      <c r="K138" s="145">
        <v>149.17368421052632</v>
      </c>
      <c r="L138" s="81">
        <v>1.88</v>
      </c>
      <c r="M138" s="142">
        <v>23.407043</v>
      </c>
      <c r="N138" s="142">
        <v>82.195782</v>
      </c>
      <c r="O138" s="70">
        <v>1</v>
      </c>
    </row>
    <row r="139" spans="2:15" ht="15">
      <c r="B139" s="69"/>
      <c r="C139" s="74" t="s">
        <v>141</v>
      </c>
      <c r="D139" s="160" t="s">
        <v>205</v>
      </c>
      <c r="E139" s="147">
        <v>1</v>
      </c>
      <c r="F139" s="147"/>
      <c r="G139" s="147"/>
      <c r="H139" s="147"/>
      <c r="I139" s="143">
        <v>1.1</v>
      </c>
      <c r="J139" s="144">
        <v>0.3</v>
      </c>
      <c r="K139" s="145">
        <v>157.89473684210526</v>
      </c>
      <c r="L139" s="81">
        <v>0</v>
      </c>
      <c r="M139" s="142">
        <v>23.407386</v>
      </c>
      <c r="N139" s="142">
        <v>82.195445</v>
      </c>
      <c r="O139" s="70">
        <v>1</v>
      </c>
    </row>
    <row r="140" spans="2:15" ht="15">
      <c r="B140" s="69"/>
      <c r="C140" s="74" t="s">
        <v>140</v>
      </c>
      <c r="D140" s="160" t="s">
        <v>206</v>
      </c>
      <c r="E140" s="142">
        <v>2</v>
      </c>
      <c r="F140" s="142">
        <v>25</v>
      </c>
      <c r="G140" s="142">
        <v>30</v>
      </c>
      <c r="H140" s="142">
        <v>0.75</v>
      </c>
      <c r="I140" s="143">
        <v>0.147715</v>
      </c>
      <c r="J140" s="146">
        <v>0.12776</v>
      </c>
      <c r="K140" s="145">
        <v>67.24210526315791</v>
      </c>
      <c r="L140" s="81">
        <v>0.12</v>
      </c>
      <c r="M140" s="142">
        <v>23.407274</v>
      </c>
      <c r="N140" s="142">
        <v>82.19467</v>
      </c>
      <c r="O140" s="70"/>
    </row>
    <row r="141" spans="2:15" ht="15">
      <c r="B141" s="120" t="s">
        <v>145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2"/>
    </row>
    <row r="142" spans="2:15" ht="15">
      <c r="B142" s="128" t="s">
        <v>151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30"/>
    </row>
    <row r="143" spans="2:15" ht="15">
      <c r="B143" s="69"/>
      <c r="C143" s="74" t="s">
        <v>208</v>
      </c>
      <c r="D143" s="160" t="s">
        <v>146</v>
      </c>
      <c r="E143" s="142">
        <v>1</v>
      </c>
      <c r="F143" s="142">
        <v>60</v>
      </c>
      <c r="G143" s="142">
        <v>50</v>
      </c>
      <c r="H143" s="142">
        <v>3</v>
      </c>
      <c r="I143" s="82">
        <v>12.8442</v>
      </c>
      <c r="J143" s="82">
        <v>11.00126</v>
      </c>
      <c r="K143" s="19">
        <v>5790.136842105263</v>
      </c>
      <c r="L143" s="81">
        <v>6.5</v>
      </c>
      <c r="M143" s="142">
        <v>23.41526</v>
      </c>
      <c r="N143" s="142">
        <v>82.21036</v>
      </c>
      <c r="O143" s="70">
        <v>6</v>
      </c>
    </row>
    <row r="144" spans="2:15" ht="15">
      <c r="B144" s="69"/>
      <c r="C144" s="74" t="s">
        <v>209</v>
      </c>
      <c r="D144" s="160" t="s">
        <v>146</v>
      </c>
      <c r="E144" s="142">
        <v>1</v>
      </c>
      <c r="F144" s="142">
        <v>12</v>
      </c>
      <c r="G144" s="142">
        <f>(1+3)/2</f>
        <v>2</v>
      </c>
      <c r="H144" s="142">
        <v>1</v>
      </c>
      <c r="I144" s="82">
        <v>0.72317</v>
      </c>
      <c r="J144" s="82">
        <v>0.33698</v>
      </c>
      <c r="K144" s="19">
        <v>177.3578947368421</v>
      </c>
      <c r="L144" s="81">
        <v>5</v>
      </c>
      <c r="M144" s="142">
        <v>23.415538</v>
      </c>
      <c r="N144" s="142">
        <v>82.21097</v>
      </c>
      <c r="O144" s="70">
        <v>4</v>
      </c>
    </row>
    <row r="145" spans="2:15" ht="15">
      <c r="B145" s="120" t="s">
        <v>119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2"/>
    </row>
    <row r="146" spans="2:15" ht="15">
      <c r="B146" s="128" t="s">
        <v>210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30"/>
    </row>
    <row r="147" spans="2:15" ht="15">
      <c r="B147" s="69"/>
      <c r="C147" s="172" t="s">
        <v>231</v>
      </c>
      <c r="D147" s="160" t="s">
        <v>211</v>
      </c>
      <c r="E147" s="142">
        <v>1</v>
      </c>
      <c r="F147" s="142">
        <v>40</v>
      </c>
      <c r="G147" s="142">
        <v>40</v>
      </c>
      <c r="H147" s="142">
        <v>2</v>
      </c>
      <c r="I147" s="81">
        <v>4.2046399999999995</v>
      </c>
      <c r="J147" s="82">
        <v>3.85436</v>
      </c>
      <c r="K147" s="19">
        <v>2028.6105263157895</v>
      </c>
      <c r="L147" s="81">
        <v>3</v>
      </c>
      <c r="M147" s="18">
        <v>23.41225</v>
      </c>
      <c r="N147" s="18">
        <v>82.167476</v>
      </c>
      <c r="O147" s="70">
        <v>4</v>
      </c>
    </row>
    <row r="148" spans="2:15" ht="15">
      <c r="B148" s="69"/>
      <c r="C148" s="173" t="s">
        <v>141</v>
      </c>
      <c r="D148" s="160" t="s">
        <v>212</v>
      </c>
      <c r="E148" s="147">
        <v>1</v>
      </c>
      <c r="F148" s="147"/>
      <c r="G148" s="147"/>
      <c r="H148" s="147"/>
      <c r="I148" s="82">
        <v>1.1</v>
      </c>
      <c r="J148" s="82">
        <v>0.3</v>
      </c>
      <c r="K148" s="19">
        <v>157.89473684210526</v>
      </c>
      <c r="L148" s="81">
        <v>0</v>
      </c>
      <c r="M148" s="18">
        <v>23.401269</v>
      </c>
      <c r="N148" s="18">
        <v>82.189442</v>
      </c>
      <c r="O148" s="70">
        <v>1</v>
      </c>
    </row>
    <row r="149" spans="2:15" ht="15">
      <c r="B149" s="69"/>
      <c r="C149" s="173" t="s">
        <v>141</v>
      </c>
      <c r="D149" s="160" t="s">
        <v>213</v>
      </c>
      <c r="E149" s="147">
        <v>1</v>
      </c>
      <c r="F149" s="147"/>
      <c r="G149" s="147"/>
      <c r="H149" s="147"/>
      <c r="I149" s="82">
        <v>1.1</v>
      </c>
      <c r="J149" s="82">
        <v>0.3</v>
      </c>
      <c r="K149" s="19">
        <v>157.89473684210526</v>
      </c>
      <c r="L149" s="81">
        <v>0</v>
      </c>
      <c r="M149" s="18">
        <v>23.401333</v>
      </c>
      <c r="N149" s="18">
        <v>82.189222</v>
      </c>
      <c r="O149" s="70">
        <v>1</v>
      </c>
    </row>
    <row r="150" spans="2:15" ht="15">
      <c r="B150" s="69"/>
      <c r="C150" s="173" t="s">
        <v>140</v>
      </c>
      <c r="D150" s="160" t="s">
        <v>214</v>
      </c>
      <c r="E150" s="142">
        <v>6</v>
      </c>
      <c r="F150" s="142">
        <v>30</v>
      </c>
      <c r="G150" s="142">
        <v>30</v>
      </c>
      <c r="H150" s="142">
        <v>0.75</v>
      </c>
      <c r="I150" s="81">
        <v>0.447285</v>
      </c>
      <c r="J150" s="82">
        <v>0.40724</v>
      </c>
      <c r="K150" s="20">
        <v>214.33684210526314</v>
      </c>
      <c r="L150" s="81">
        <v>1.79</v>
      </c>
      <c r="M150" s="18">
        <v>23.40103</v>
      </c>
      <c r="N150" s="18">
        <v>82.186917</v>
      </c>
      <c r="O150" s="70">
        <v>1</v>
      </c>
    </row>
    <row r="151" spans="2:15" ht="15">
      <c r="B151" s="69"/>
      <c r="C151" s="173" t="s">
        <v>137</v>
      </c>
      <c r="D151" s="160" t="s">
        <v>214</v>
      </c>
      <c r="E151" s="142">
        <v>1</v>
      </c>
      <c r="F151" s="142">
        <v>20</v>
      </c>
      <c r="G151" s="142">
        <v>25</v>
      </c>
      <c r="H151" s="142">
        <v>2</v>
      </c>
      <c r="I151" s="81">
        <v>1.31628</v>
      </c>
      <c r="J151" s="82">
        <v>1.15227</v>
      </c>
      <c r="K151" s="20">
        <v>606.457894736842</v>
      </c>
      <c r="L151" s="81">
        <v>2</v>
      </c>
      <c r="M151" s="18">
        <v>23.402299</v>
      </c>
      <c r="N151" s="18">
        <v>82.186766</v>
      </c>
      <c r="O151" s="70">
        <v>2</v>
      </c>
    </row>
    <row r="152" spans="2:15" ht="15">
      <c r="B152" s="69"/>
      <c r="C152" s="173" t="s">
        <v>142</v>
      </c>
      <c r="D152" s="160" t="s">
        <v>214</v>
      </c>
      <c r="E152" s="147">
        <v>1</v>
      </c>
      <c r="F152" s="147"/>
      <c r="G152" s="147"/>
      <c r="H152" s="147"/>
      <c r="I152" s="81">
        <v>1.1</v>
      </c>
      <c r="J152" s="82">
        <v>0.3</v>
      </c>
      <c r="K152" s="20">
        <v>157.89473684210526</v>
      </c>
      <c r="L152" s="81">
        <v>0</v>
      </c>
      <c r="M152" s="18">
        <v>23.400354</v>
      </c>
      <c r="N152" s="18">
        <v>82.186718</v>
      </c>
      <c r="O152" s="70">
        <v>1</v>
      </c>
    </row>
    <row r="153" spans="2:15" ht="15" customHeight="1">
      <c r="B153" s="135"/>
      <c r="C153" s="173" t="s">
        <v>141</v>
      </c>
      <c r="D153" s="160" t="s">
        <v>215</v>
      </c>
      <c r="E153" s="147">
        <v>1</v>
      </c>
      <c r="F153" s="147"/>
      <c r="G153" s="147"/>
      <c r="H153" s="147"/>
      <c r="I153" s="138">
        <v>1.1</v>
      </c>
      <c r="J153" s="138">
        <v>0.3</v>
      </c>
      <c r="K153" s="141">
        <v>157.89473684210526</v>
      </c>
      <c r="L153" s="138">
        <v>0</v>
      </c>
      <c r="M153" s="140">
        <v>23.400316</v>
      </c>
      <c r="N153" s="140">
        <v>82.186716</v>
      </c>
      <c r="O153" s="135">
        <v>1</v>
      </c>
    </row>
    <row r="154" spans="2:15" ht="15" customHeight="1">
      <c r="B154" s="136"/>
      <c r="C154" s="173" t="s">
        <v>140</v>
      </c>
      <c r="D154" s="160" t="s">
        <v>216</v>
      </c>
      <c r="E154" s="142">
        <v>3</v>
      </c>
      <c r="F154" s="142">
        <v>30</v>
      </c>
      <c r="G154" s="142">
        <v>40</v>
      </c>
      <c r="H154" s="142">
        <v>0.75</v>
      </c>
      <c r="I154" s="138">
        <v>0.269265</v>
      </c>
      <c r="J154" s="138">
        <v>0.24118</v>
      </c>
      <c r="K154" s="141">
        <v>126.93684210526315</v>
      </c>
      <c r="L154" s="138">
        <v>1.74</v>
      </c>
      <c r="M154" s="140">
        <v>23.402308</v>
      </c>
      <c r="N154" s="140">
        <v>82.187854</v>
      </c>
      <c r="O154" s="136">
        <v>1</v>
      </c>
    </row>
    <row r="155" spans="2:15" ht="15">
      <c r="B155" s="137"/>
      <c r="C155" s="173" t="s">
        <v>144</v>
      </c>
      <c r="D155" s="160" t="s">
        <v>216</v>
      </c>
      <c r="E155" s="142">
        <v>1</v>
      </c>
      <c r="F155" s="142"/>
      <c r="G155" s="142"/>
      <c r="H155" s="142"/>
      <c r="I155" s="138">
        <v>2</v>
      </c>
      <c r="J155" s="84">
        <v>0.8</v>
      </c>
      <c r="K155" s="139">
        <v>421.05263157894734</v>
      </c>
      <c r="L155" s="138">
        <v>0.4</v>
      </c>
      <c r="M155" s="140">
        <v>23.399916</v>
      </c>
      <c r="N155" s="140">
        <v>82.187019</v>
      </c>
      <c r="O155" s="18">
        <v>1</v>
      </c>
    </row>
    <row r="156" spans="2:15" ht="15">
      <c r="B156" s="137"/>
      <c r="C156" s="173" t="s">
        <v>141</v>
      </c>
      <c r="D156" s="160" t="s">
        <v>216</v>
      </c>
      <c r="E156" s="147">
        <v>1</v>
      </c>
      <c r="F156" s="147"/>
      <c r="G156" s="147"/>
      <c r="H156" s="147"/>
      <c r="I156" s="138">
        <v>1.1</v>
      </c>
      <c r="J156" s="84">
        <v>0.3</v>
      </c>
      <c r="K156" s="139">
        <v>157.89473684210526</v>
      </c>
      <c r="L156" s="138">
        <v>0</v>
      </c>
      <c r="M156" s="140">
        <v>23.40003</v>
      </c>
      <c r="N156" s="140">
        <v>82.186697</v>
      </c>
      <c r="O156" s="18">
        <v>1</v>
      </c>
    </row>
    <row r="157" spans="2:15" ht="15" customHeight="1">
      <c r="B157" s="135"/>
      <c r="C157" s="172" t="s">
        <v>232</v>
      </c>
      <c r="D157" s="160" t="s">
        <v>217</v>
      </c>
      <c r="E157" s="142">
        <v>1</v>
      </c>
      <c r="F157" s="142">
        <v>40</v>
      </c>
      <c r="G157" s="142">
        <v>40</v>
      </c>
      <c r="H157" s="142">
        <v>2</v>
      </c>
      <c r="I157" s="138">
        <v>4.2046399999999995</v>
      </c>
      <c r="J157" s="138">
        <v>3.85436</v>
      </c>
      <c r="K157" s="141">
        <v>2028.6105263157895</v>
      </c>
      <c r="L157" s="138">
        <v>3</v>
      </c>
      <c r="M157" s="140">
        <v>23.396716</v>
      </c>
      <c r="N157" s="140">
        <v>82.185068</v>
      </c>
      <c r="O157" s="135">
        <v>4</v>
      </c>
    </row>
    <row r="158" spans="2:15" ht="15" customHeight="1">
      <c r="B158" s="136"/>
      <c r="C158" s="173" t="s">
        <v>144</v>
      </c>
      <c r="D158" s="160" t="s">
        <v>217</v>
      </c>
      <c r="E158" s="142">
        <v>1</v>
      </c>
      <c r="F158" s="142"/>
      <c r="G158" s="142"/>
      <c r="H158" s="142"/>
      <c r="I158" s="138">
        <v>2</v>
      </c>
      <c r="J158" s="138">
        <v>0.8</v>
      </c>
      <c r="K158" s="141">
        <v>421.05263157894734</v>
      </c>
      <c r="L158" s="138">
        <v>0.4</v>
      </c>
      <c r="M158" s="140">
        <v>23.396878</v>
      </c>
      <c r="N158" s="140">
        <v>82.1854</v>
      </c>
      <c r="O158" s="136">
        <v>1</v>
      </c>
    </row>
    <row r="159" spans="2:15" ht="15">
      <c r="B159" s="137"/>
      <c r="C159" s="173" t="s">
        <v>140</v>
      </c>
      <c r="D159" s="160" t="s">
        <v>217</v>
      </c>
      <c r="E159" s="142">
        <v>4</v>
      </c>
      <c r="F159" s="142">
        <v>25</v>
      </c>
      <c r="G159" s="142">
        <v>25</v>
      </c>
      <c r="H159" s="142">
        <v>0.75</v>
      </c>
      <c r="I159" s="81">
        <v>0.25473</v>
      </c>
      <c r="J159" s="82">
        <v>0.227585</v>
      </c>
      <c r="K159" s="20">
        <v>119.78157894736842</v>
      </c>
      <c r="L159" s="81">
        <v>1.99</v>
      </c>
      <c r="M159" s="18">
        <v>23.397067</v>
      </c>
      <c r="N159" s="18">
        <v>82.184805</v>
      </c>
      <c r="O159" s="18">
        <v>1</v>
      </c>
    </row>
    <row r="160" spans="2:15" ht="15">
      <c r="B160" s="137"/>
      <c r="C160" s="173" t="s">
        <v>144</v>
      </c>
      <c r="D160" s="160" t="s">
        <v>218</v>
      </c>
      <c r="E160" s="142">
        <v>1</v>
      </c>
      <c r="F160" s="142"/>
      <c r="G160" s="142"/>
      <c r="H160" s="142"/>
      <c r="I160" s="81">
        <v>2</v>
      </c>
      <c r="J160" s="82">
        <v>0.8</v>
      </c>
      <c r="K160" s="20">
        <v>421.05263157894734</v>
      </c>
      <c r="L160" s="81">
        <v>0.4</v>
      </c>
      <c r="M160" s="18">
        <v>23.398738</v>
      </c>
      <c r="N160" s="18">
        <v>82.184435</v>
      </c>
      <c r="O160" s="18">
        <v>1</v>
      </c>
    </row>
    <row r="161" spans="2:15" ht="15">
      <c r="B161" s="137"/>
      <c r="C161" s="173" t="s">
        <v>140</v>
      </c>
      <c r="D161" s="160" t="s">
        <v>218</v>
      </c>
      <c r="E161" s="142">
        <v>2</v>
      </c>
      <c r="F161" s="142">
        <v>30</v>
      </c>
      <c r="G161" s="142">
        <v>30</v>
      </c>
      <c r="H161" s="142">
        <v>0.75</v>
      </c>
      <c r="I161" s="81">
        <v>0.159945</v>
      </c>
      <c r="J161" s="82">
        <v>0.13918</v>
      </c>
      <c r="K161" s="20">
        <v>73.25263157894737</v>
      </c>
      <c r="L161" s="81">
        <v>2.02</v>
      </c>
      <c r="M161" s="18">
        <v>23.398822</v>
      </c>
      <c r="N161" s="18">
        <v>82.184009</v>
      </c>
      <c r="O161" s="18">
        <v>1</v>
      </c>
    </row>
    <row r="162" spans="2:15" ht="15">
      <c r="B162" s="137"/>
      <c r="C162" s="173" t="s">
        <v>144</v>
      </c>
      <c r="D162" s="160" t="s">
        <v>219</v>
      </c>
      <c r="E162" s="142">
        <v>1</v>
      </c>
      <c r="F162" s="142"/>
      <c r="G162" s="142"/>
      <c r="H162" s="142"/>
      <c r="I162" s="81">
        <v>2</v>
      </c>
      <c r="J162" s="82">
        <v>0.8</v>
      </c>
      <c r="K162" s="20">
        <v>421.05263157894734</v>
      </c>
      <c r="L162" s="81">
        <v>0.4</v>
      </c>
      <c r="M162" s="18">
        <v>23.398766</v>
      </c>
      <c r="N162" s="18">
        <v>82.185404</v>
      </c>
      <c r="O162" s="18">
        <v>1</v>
      </c>
    </row>
    <row r="163" spans="2:15" ht="15">
      <c r="B163" s="137"/>
      <c r="C163" s="173" t="s">
        <v>144</v>
      </c>
      <c r="D163" s="160" t="s">
        <v>220</v>
      </c>
      <c r="E163" s="142">
        <v>1</v>
      </c>
      <c r="F163" s="142"/>
      <c r="G163" s="142"/>
      <c r="H163" s="142"/>
      <c r="I163" s="81">
        <v>2</v>
      </c>
      <c r="J163" s="82">
        <v>0.8</v>
      </c>
      <c r="K163" s="20">
        <v>421.05263157894734</v>
      </c>
      <c r="L163" s="81">
        <v>0.4</v>
      </c>
      <c r="M163" s="18">
        <v>23.400264</v>
      </c>
      <c r="N163" s="18">
        <v>82.185633</v>
      </c>
      <c r="O163" s="18">
        <v>1</v>
      </c>
    </row>
    <row r="164" spans="2:15" ht="15">
      <c r="B164" s="137"/>
      <c r="C164" s="172" t="s">
        <v>208</v>
      </c>
      <c r="D164" s="160" t="s">
        <v>221</v>
      </c>
      <c r="E164" s="142">
        <v>1</v>
      </c>
      <c r="F164" s="142">
        <v>70</v>
      </c>
      <c r="G164" s="142">
        <v>70</v>
      </c>
      <c r="H164" s="142">
        <v>3</v>
      </c>
      <c r="I164" s="81">
        <v>20.64714</v>
      </c>
      <c r="J164" s="82">
        <v>18.30112</v>
      </c>
      <c r="K164" s="20">
        <v>9632.168421052631</v>
      </c>
      <c r="L164" s="81">
        <v>9</v>
      </c>
      <c r="M164" s="18">
        <v>23.401063</v>
      </c>
      <c r="N164" s="18">
        <v>82.188372</v>
      </c>
      <c r="O164" s="18">
        <v>7</v>
      </c>
    </row>
    <row r="165" spans="2:15" ht="15">
      <c r="B165" s="137"/>
      <c r="C165" s="173" t="s">
        <v>208</v>
      </c>
      <c r="D165" s="160" t="s">
        <v>222</v>
      </c>
      <c r="E165" s="142">
        <v>1</v>
      </c>
      <c r="F165" s="142">
        <v>40</v>
      </c>
      <c r="G165" s="142">
        <v>40</v>
      </c>
      <c r="H165" s="142">
        <v>2</v>
      </c>
      <c r="I165" s="83">
        <v>4.2046399999999995</v>
      </c>
      <c r="J165" s="82">
        <v>3.85436</v>
      </c>
      <c r="K165" s="20">
        <v>2028.6105263157895</v>
      </c>
      <c r="L165" s="81">
        <v>3</v>
      </c>
      <c r="M165" s="18">
        <v>23.403639</v>
      </c>
      <c r="N165" s="18">
        <v>82.191215</v>
      </c>
      <c r="O165" s="18">
        <v>4</v>
      </c>
    </row>
    <row r="166" spans="2:15" ht="15">
      <c r="B166" s="137"/>
      <c r="C166" s="173" t="s">
        <v>140</v>
      </c>
      <c r="D166" s="160" t="s">
        <v>222</v>
      </c>
      <c r="E166" s="142">
        <v>3</v>
      </c>
      <c r="F166" s="142">
        <v>25</v>
      </c>
      <c r="G166" s="142">
        <v>25</v>
      </c>
      <c r="H166" s="142">
        <v>0.75</v>
      </c>
      <c r="I166" s="81">
        <v>0.194865</v>
      </c>
      <c r="J166" s="82">
        <v>0.17174</v>
      </c>
      <c r="K166" s="20">
        <v>90.38947368421053</v>
      </c>
      <c r="L166" s="81">
        <v>0.66</v>
      </c>
      <c r="M166" s="18">
        <v>23.403516</v>
      </c>
      <c r="N166" s="18">
        <v>82.191145</v>
      </c>
      <c r="O166" s="18">
        <v>1</v>
      </c>
    </row>
    <row r="167" spans="2:15" ht="15">
      <c r="B167" s="137"/>
      <c r="C167" s="173" t="s">
        <v>140</v>
      </c>
      <c r="D167" s="160" t="s">
        <v>223</v>
      </c>
      <c r="E167" s="142">
        <v>6</v>
      </c>
      <c r="F167" s="142">
        <v>25</v>
      </c>
      <c r="G167" s="142">
        <v>25</v>
      </c>
      <c r="H167" s="142">
        <v>0.75</v>
      </c>
      <c r="I167" s="81">
        <v>0.37445</v>
      </c>
      <c r="J167" s="82">
        <v>0.339275</v>
      </c>
      <c r="K167" s="20">
        <v>178.56578947368422</v>
      </c>
      <c r="L167" s="81">
        <v>0.66</v>
      </c>
      <c r="M167" s="18">
        <v>23.403398</v>
      </c>
      <c r="N167" s="18">
        <v>82.190727</v>
      </c>
      <c r="O167" s="18">
        <v>1</v>
      </c>
    </row>
    <row r="168" spans="2:15" ht="15">
      <c r="B168" s="137"/>
      <c r="C168" s="173" t="s">
        <v>139</v>
      </c>
      <c r="D168" s="160" t="s">
        <v>222</v>
      </c>
      <c r="E168" s="147">
        <v>1</v>
      </c>
      <c r="F168" s="147"/>
      <c r="G168" s="147"/>
      <c r="H168" s="147"/>
      <c r="I168" s="81">
        <v>1.1</v>
      </c>
      <c r="J168" s="82">
        <v>0.3</v>
      </c>
      <c r="K168" s="20">
        <v>157.89473684210526</v>
      </c>
      <c r="L168" s="81">
        <v>0</v>
      </c>
      <c r="M168" s="18">
        <v>23.40476</v>
      </c>
      <c r="N168" s="18">
        <v>82.190628</v>
      </c>
      <c r="O168" s="18">
        <v>1</v>
      </c>
    </row>
    <row r="169" spans="2:15" ht="15">
      <c r="B169" s="137"/>
      <c r="C169" s="173" t="s">
        <v>144</v>
      </c>
      <c r="D169" s="160" t="s">
        <v>224</v>
      </c>
      <c r="E169" s="142">
        <v>1</v>
      </c>
      <c r="F169" s="142"/>
      <c r="G169" s="142"/>
      <c r="H169" s="142"/>
      <c r="I169" s="81">
        <v>2</v>
      </c>
      <c r="J169" s="82">
        <v>0.8</v>
      </c>
      <c r="K169" s="20">
        <v>421.05263157894734</v>
      </c>
      <c r="L169" s="81">
        <v>0.4</v>
      </c>
      <c r="M169" s="18">
        <v>23.404721</v>
      </c>
      <c r="N169" s="18">
        <v>82.187145</v>
      </c>
      <c r="O169" s="18">
        <v>1</v>
      </c>
    </row>
    <row r="170" spans="2:15" ht="15">
      <c r="B170" s="137"/>
      <c r="C170" s="173" t="s">
        <v>140</v>
      </c>
      <c r="D170" s="160" t="s">
        <v>224</v>
      </c>
      <c r="E170" s="142">
        <v>6</v>
      </c>
      <c r="F170" s="142">
        <v>30</v>
      </c>
      <c r="G170" s="142">
        <v>30</v>
      </c>
      <c r="H170" s="142">
        <v>0.75</v>
      </c>
      <c r="I170" s="81">
        <v>0.447285</v>
      </c>
      <c r="J170" s="82">
        <v>0.40724</v>
      </c>
      <c r="K170" s="20">
        <v>214.33684210526314</v>
      </c>
      <c r="L170" s="81">
        <v>2.12</v>
      </c>
      <c r="M170" s="18">
        <v>23.404628</v>
      </c>
      <c r="N170" s="18">
        <v>82.186988</v>
      </c>
      <c r="O170" s="18">
        <v>1</v>
      </c>
    </row>
    <row r="171" spans="2:15" ht="15">
      <c r="B171" s="137"/>
      <c r="C171" s="173" t="s">
        <v>137</v>
      </c>
      <c r="D171" s="160" t="s">
        <v>225</v>
      </c>
      <c r="E171" s="142">
        <v>1</v>
      </c>
      <c r="F171" s="142">
        <v>25</v>
      </c>
      <c r="G171" s="142">
        <v>30</v>
      </c>
      <c r="H171" s="142">
        <v>3</v>
      </c>
      <c r="I171" s="81">
        <v>2.8251</v>
      </c>
      <c r="J171" s="82">
        <v>2.56373</v>
      </c>
      <c r="K171" s="20">
        <v>1349.3315789473684</v>
      </c>
      <c r="L171" s="81">
        <v>1.5</v>
      </c>
      <c r="M171" s="18">
        <v>23.393914</v>
      </c>
      <c r="N171" s="18">
        <v>82.187566</v>
      </c>
      <c r="O171" s="18">
        <v>2</v>
      </c>
    </row>
    <row r="172" spans="2:15" ht="15">
      <c r="B172" s="137"/>
      <c r="C172" s="173" t="s">
        <v>140</v>
      </c>
      <c r="D172" s="160" t="s">
        <v>225</v>
      </c>
      <c r="E172" s="142">
        <v>2</v>
      </c>
      <c r="F172" s="142">
        <v>30</v>
      </c>
      <c r="G172" s="142">
        <v>30</v>
      </c>
      <c r="H172" s="142">
        <v>0.75</v>
      </c>
      <c r="I172" s="81">
        <v>0.159945</v>
      </c>
      <c r="J172" s="82">
        <v>0.13918</v>
      </c>
      <c r="K172" s="20">
        <v>73.25263157894737</v>
      </c>
      <c r="L172" s="81">
        <v>0.46</v>
      </c>
      <c r="M172" s="18">
        <v>23.395952</v>
      </c>
      <c r="N172" s="18">
        <v>82.187555</v>
      </c>
      <c r="O172" s="18">
        <v>1</v>
      </c>
    </row>
    <row r="173" spans="2:15" ht="15">
      <c r="B173" s="137"/>
      <c r="C173" s="173" t="s">
        <v>140</v>
      </c>
      <c r="D173" s="160" t="s">
        <v>226</v>
      </c>
      <c r="E173" s="142">
        <v>3</v>
      </c>
      <c r="F173" s="142">
        <v>25</v>
      </c>
      <c r="G173" s="142">
        <v>25</v>
      </c>
      <c r="H173" s="142">
        <v>0.75</v>
      </c>
      <c r="I173" s="81">
        <v>0.194865</v>
      </c>
      <c r="J173" s="82">
        <v>0.17174</v>
      </c>
      <c r="K173" s="20">
        <v>90.38947368421053</v>
      </c>
      <c r="L173" s="81">
        <v>0.38</v>
      </c>
      <c r="M173" s="18">
        <v>23.39646</v>
      </c>
      <c r="N173" s="18">
        <v>82.187035</v>
      </c>
      <c r="O173" s="18">
        <v>1</v>
      </c>
    </row>
    <row r="174" spans="2:15" ht="15">
      <c r="B174" s="137"/>
      <c r="C174" s="173" t="s">
        <v>140</v>
      </c>
      <c r="D174" s="160" t="s">
        <v>226</v>
      </c>
      <c r="E174" s="142">
        <v>6</v>
      </c>
      <c r="F174" s="142">
        <v>30</v>
      </c>
      <c r="G174" s="142">
        <v>30</v>
      </c>
      <c r="H174" s="142">
        <v>0.75</v>
      </c>
      <c r="I174" s="81">
        <v>0.447285</v>
      </c>
      <c r="J174" s="82">
        <v>0.40724</v>
      </c>
      <c r="K174" s="20">
        <v>214.33684210526314</v>
      </c>
      <c r="L174" s="81">
        <v>1.64</v>
      </c>
      <c r="M174" s="18">
        <v>23.396886</v>
      </c>
      <c r="N174" s="18">
        <v>82.187389</v>
      </c>
      <c r="O174" s="18">
        <v>1</v>
      </c>
    </row>
    <row r="175" spans="2:15" ht="15">
      <c r="B175" s="137"/>
      <c r="C175" s="173" t="s">
        <v>140</v>
      </c>
      <c r="D175" s="160" t="s">
        <v>227</v>
      </c>
      <c r="E175" s="142">
        <v>4</v>
      </c>
      <c r="F175" s="142">
        <v>25</v>
      </c>
      <c r="G175" s="142">
        <v>25</v>
      </c>
      <c r="H175" s="142">
        <v>0.75</v>
      </c>
      <c r="I175" s="81">
        <v>0.25473</v>
      </c>
      <c r="J175" s="82">
        <v>0.227585</v>
      </c>
      <c r="K175" s="20">
        <v>119.78157894736842</v>
      </c>
      <c r="L175" s="81">
        <v>0.34</v>
      </c>
      <c r="M175" s="18">
        <v>23.396303</v>
      </c>
      <c r="N175" s="18">
        <v>82.186281</v>
      </c>
      <c r="O175" s="18">
        <v>1</v>
      </c>
    </row>
    <row r="176" spans="2:15" ht="15">
      <c r="B176" s="137"/>
      <c r="C176" s="173" t="s">
        <v>144</v>
      </c>
      <c r="D176" s="160" t="s">
        <v>227</v>
      </c>
      <c r="E176" s="142">
        <v>1</v>
      </c>
      <c r="F176" s="142"/>
      <c r="G176" s="142"/>
      <c r="H176" s="142"/>
      <c r="I176" s="81">
        <v>2</v>
      </c>
      <c r="J176" s="82">
        <v>0.8</v>
      </c>
      <c r="K176" s="20">
        <v>421.05263157894734</v>
      </c>
      <c r="L176" s="81">
        <v>0.4</v>
      </c>
      <c r="M176" s="18">
        <v>23.390853</v>
      </c>
      <c r="N176" s="18">
        <v>82.186281</v>
      </c>
      <c r="O176" s="18">
        <v>1</v>
      </c>
    </row>
    <row r="177" spans="2:15" ht="15">
      <c r="B177" s="137"/>
      <c r="C177" s="173" t="s">
        <v>140</v>
      </c>
      <c r="D177" s="160" t="s">
        <v>227</v>
      </c>
      <c r="E177" s="142">
        <v>6</v>
      </c>
      <c r="F177" s="142">
        <v>30</v>
      </c>
      <c r="G177" s="142">
        <v>30</v>
      </c>
      <c r="H177" s="142">
        <v>0.75</v>
      </c>
      <c r="I177" s="81">
        <v>0.447285</v>
      </c>
      <c r="J177" s="82">
        <v>0.40724</v>
      </c>
      <c r="K177" s="20">
        <v>214.33684210526314</v>
      </c>
      <c r="L177" s="81">
        <v>1</v>
      </c>
      <c r="M177" s="18">
        <v>23.390853</v>
      </c>
      <c r="N177" s="18">
        <v>82.186281</v>
      </c>
      <c r="O177" s="18">
        <v>1</v>
      </c>
    </row>
    <row r="178" spans="2:15" ht="15">
      <c r="B178" s="137"/>
      <c r="C178" s="173" t="s">
        <v>142</v>
      </c>
      <c r="D178" s="160" t="s">
        <v>216</v>
      </c>
      <c r="E178" s="147">
        <v>1</v>
      </c>
      <c r="F178" s="147"/>
      <c r="G178" s="147"/>
      <c r="H178" s="147"/>
      <c r="I178" s="81">
        <v>1.1</v>
      </c>
      <c r="J178" s="82">
        <v>0.3</v>
      </c>
      <c r="K178" s="20">
        <v>157.89473684210526</v>
      </c>
      <c r="L178" s="81">
        <v>0</v>
      </c>
      <c r="M178" s="21">
        <v>23.394693</v>
      </c>
      <c r="N178" s="21">
        <v>82.18646</v>
      </c>
      <c r="O178" s="18">
        <v>1</v>
      </c>
    </row>
    <row r="179" spans="2:15" ht="15">
      <c r="B179" s="137"/>
      <c r="C179" s="173" t="s">
        <v>140</v>
      </c>
      <c r="D179" s="160" t="s">
        <v>228</v>
      </c>
      <c r="E179" s="142">
        <v>1</v>
      </c>
      <c r="F179" s="142">
        <v>30</v>
      </c>
      <c r="G179" s="142">
        <v>30</v>
      </c>
      <c r="H179" s="142">
        <v>0.75</v>
      </c>
      <c r="I179" s="81">
        <v>0.08811000000000001</v>
      </c>
      <c r="J179" s="82">
        <v>0.072165</v>
      </c>
      <c r="K179" s="20">
        <v>37.981578947368426</v>
      </c>
      <c r="L179" s="81">
        <v>2.02</v>
      </c>
      <c r="M179" s="18">
        <v>23.400005</v>
      </c>
      <c r="N179" s="18">
        <v>82.184343</v>
      </c>
      <c r="O179" s="18">
        <v>1</v>
      </c>
    </row>
    <row r="180" spans="2:15" ht="15">
      <c r="B180" s="137"/>
      <c r="C180" s="173" t="s">
        <v>140</v>
      </c>
      <c r="D180" s="160" t="s">
        <v>229</v>
      </c>
      <c r="E180" s="142">
        <v>4</v>
      </c>
      <c r="F180" s="142">
        <v>30</v>
      </c>
      <c r="G180" s="142">
        <v>30</v>
      </c>
      <c r="H180" s="142">
        <v>0.75</v>
      </c>
      <c r="I180" s="81">
        <v>0.303615</v>
      </c>
      <c r="J180" s="82">
        <v>0.27321</v>
      </c>
      <c r="K180" s="20">
        <v>143.79473684210527</v>
      </c>
      <c r="L180" s="81">
        <v>1</v>
      </c>
      <c r="M180" s="18">
        <v>23.392131</v>
      </c>
      <c r="N180" s="18">
        <v>82.194016</v>
      </c>
      <c r="O180" s="18">
        <v>1</v>
      </c>
    </row>
    <row r="181" spans="2:15" ht="15">
      <c r="B181" s="137"/>
      <c r="C181" s="173" t="s">
        <v>137</v>
      </c>
      <c r="D181" s="160" t="s">
        <v>229</v>
      </c>
      <c r="E181" s="142">
        <v>1</v>
      </c>
      <c r="F181" s="142">
        <v>25</v>
      </c>
      <c r="G181" s="142">
        <v>30</v>
      </c>
      <c r="H181" s="142">
        <v>3</v>
      </c>
      <c r="I181" s="81">
        <v>2.8251</v>
      </c>
      <c r="J181" s="82">
        <v>2.56373</v>
      </c>
      <c r="K181" s="20">
        <v>1349.3315789473684</v>
      </c>
      <c r="L181" s="81">
        <v>1.5</v>
      </c>
      <c r="M181" s="18">
        <v>23.392496</v>
      </c>
      <c r="N181" s="18">
        <v>82.193532</v>
      </c>
      <c r="O181" s="18">
        <v>2</v>
      </c>
    </row>
    <row r="182" spans="2:15" ht="15">
      <c r="B182" s="137"/>
      <c r="C182" s="173" t="s">
        <v>142</v>
      </c>
      <c r="D182" s="160" t="s">
        <v>229</v>
      </c>
      <c r="E182" s="147">
        <v>1</v>
      </c>
      <c r="F182" s="147">
        <v>25</v>
      </c>
      <c r="G182" s="147">
        <v>30</v>
      </c>
      <c r="H182" s="147">
        <v>3</v>
      </c>
      <c r="I182" s="81">
        <v>2.8251</v>
      </c>
      <c r="J182" s="82">
        <v>2.56373</v>
      </c>
      <c r="K182" s="20">
        <v>1349.3315789473684</v>
      </c>
      <c r="L182" s="81">
        <v>0</v>
      </c>
      <c r="M182" s="21">
        <v>23.392078</v>
      </c>
      <c r="N182" s="21">
        <v>82.193846</v>
      </c>
      <c r="O182" s="18">
        <v>1</v>
      </c>
    </row>
    <row r="183" spans="2:15" ht="15">
      <c r="B183" s="137"/>
      <c r="C183" s="173" t="s">
        <v>137</v>
      </c>
      <c r="D183" s="160" t="s">
        <v>230</v>
      </c>
      <c r="E183" s="142">
        <v>1</v>
      </c>
      <c r="F183" s="142">
        <v>25</v>
      </c>
      <c r="G183" s="142">
        <v>30</v>
      </c>
      <c r="H183" s="142">
        <v>3</v>
      </c>
      <c r="I183" s="81">
        <v>2.8251</v>
      </c>
      <c r="J183" s="82">
        <v>2.56373</v>
      </c>
      <c r="K183" s="20">
        <v>1349.3315789473684</v>
      </c>
      <c r="L183" s="81">
        <v>1.5</v>
      </c>
      <c r="M183" s="18">
        <v>23.412615</v>
      </c>
      <c r="N183" s="18">
        <v>82.166434</v>
      </c>
      <c r="O183" s="18">
        <v>2</v>
      </c>
    </row>
    <row r="184" spans="2:15" ht="15">
      <c r="B184" s="137"/>
      <c r="C184" s="173" t="s">
        <v>141</v>
      </c>
      <c r="D184" s="160" t="s">
        <v>230</v>
      </c>
      <c r="E184" s="147">
        <v>1</v>
      </c>
      <c r="F184" s="147"/>
      <c r="G184" s="147"/>
      <c r="H184" s="147"/>
      <c r="I184" s="81">
        <v>1.1</v>
      </c>
      <c r="J184" s="82">
        <v>0.3</v>
      </c>
      <c r="K184" s="20">
        <v>157.89473684210526</v>
      </c>
      <c r="L184" s="81">
        <v>0</v>
      </c>
      <c r="M184" s="18">
        <v>23.399285</v>
      </c>
      <c r="N184" s="18">
        <v>82.194513</v>
      </c>
      <c r="O184" s="18">
        <v>1</v>
      </c>
    </row>
    <row r="185" spans="2:15" ht="15">
      <c r="B185" s="137"/>
      <c r="C185" s="173" t="s">
        <v>140</v>
      </c>
      <c r="D185" s="160" t="s">
        <v>230</v>
      </c>
      <c r="E185" s="142">
        <v>1</v>
      </c>
      <c r="F185" s="142">
        <v>30</v>
      </c>
      <c r="G185" s="142">
        <v>30</v>
      </c>
      <c r="H185" s="142">
        <v>0.75</v>
      </c>
      <c r="I185" s="81">
        <v>0.08811000000000001</v>
      </c>
      <c r="J185" s="82">
        <v>0.072165</v>
      </c>
      <c r="K185" s="20">
        <v>37.981578947368426</v>
      </c>
      <c r="L185" s="81">
        <v>2</v>
      </c>
      <c r="M185" s="18">
        <v>23.399404</v>
      </c>
      <c r="N185" s="18">
        <v>82.194868</v>
      </c>
      <c r="O185" s="18">
        <v>1</v>
      </c>
    </row>
    <row r="186" spans="1:15" s="67" customFormat="1" ht="15.75" thickBot="1">
      <c r="A186" s="66"/>
      <c r="B186" s="71"/>
      <c r="C186" s="174"/>
      <c r="D186" s="161" t="s">
        <v>147</v>
      </c>
      <c r="E186" s="73"/>
      <c r="F186" s="72"/>
      <c r="G186" s="72"/>
      <c r="H186" s="72"/>
      <c r="I186" s="85">
        <f>SUM(I78:I185)</f>
        <v>157.1113199999999</v>
      </c>
      <c r="J186" s="85">
        <f aca="true" t="shared" si="0" ref="J186:L186">SUM(J78:J185)</f>
        <v>100.873615</v>
      </c>
      <c r="K186" s="85">
        <f t="shared" si="0"/>
        <v>53091.3763157895</v>
      </c>
      <c r="L186" s="85">
        <f t="shared" si="0"/>
        <v>101.22999999999999</v>
      </c>
      <c r="M186" s="72"/>
      <c r="N186" s="72"/>
      <c r="O186" s="85">
        <f>SUM(O78:O185)</f>
        <v>135</v>
      </c>
    </row>
  </sheetData>
  <mergeCells count="24">
    <mergeCell ref="C74:C75"/>
    <mergeCell ref="D74:D75"/>
    <mergeCell ref="E74:E75"/>
    <mergeCell ref="F74:H74"/>
    <mergeCell ref="O74:O75"/>
    <mergeCell ref="B76:O76"/>
    <mergeCell ref="B77:O77"/>
    <mergeCell ref="B141:O141"/>
    <mergeCell ref="B142:O142"/>
    <mergeCell ref="B145:O145"/>
    <mergeCell ref="B146:O146"/>
    <mergeCell ref="K72:O72"/>
    <mergeCell ref="K31:L31"/>
    <mergeCell ref="D73:O73"/>
    <mergeCell ref="B74:B75"/>
    <mergeCell ref="B1:K1"/>
    <mergeCell ref="N7:O7"/>
    <mergeCell ref="E3:J3"/>
    <mergeCell ref="K19:L19"/>
    <mergeCell ref="K10:L10"/>
    <mergeCell ref="B2:C3"/>
    <mergeCell ref="E9:H9"/>
    <mergeCell ref="K5:L9"/>
    <mergeCell ref="E16:M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 topLeftCell="A1">
      <selection activeCell="M6" sqref="M6"/>
    </sheetView>
  </sheetViews>
  <sheetFormatPr defaultColWidth="9.140625" defaultRowHeight="15"/>
  <cols>
    <col min="1" max="1" width="17.140625" style="0" customWidth="1"/>
  </cols>
  <sheetData>
    <row r="1" ht="21" customHeight="1">
      <c r="A1" s="15"/>
    </row>
    <row r="2" spans="1:7" ht="21" customHeight="1">
      <c r="A2" s="131" t="s">
        <v>153</v>
      </c>
      <c r="B2" s="131"/>
      <c r="C2" s="131"/>
      <c r="D2" s="131"/>
      <c r="E2" s="131"/>
      <c r="F2" s="131"/>
      <c r="G2" s="100" t="s">
        <v>148</v>
      </c>
    </row>
    <row r="3" spans="1:7" ht="15" customHeight="1">
      <c r="A3" s="132" t="s">
        <v>47</v>
      </c>
      <c r="B3" s="132"/>
      <c r="C3" s="132"/>
      <c r="D3" s="132"/>
      <c r="E3" s="132"/>
      <c r="F3" s="132"/>
      <c r="G3" s="132"/>
    </row>
    <row r="4" spans="1:7" ht="21">
      <c r="A4" s="92" t="s">
        <v>48</v>
      </c>
      <c r="B4" s="133">
        <v>379</v>
      </c>
      <c r="C4" s="133"/>
      <c r="D4" s="133"/>
      <c r="E4" s="133"/>
      <c r="F4" s="133"/>
      <c r="G4" s="133"/>
    </row>
    <row r="5" spans="1:7" ht="21">
      <c r="A5" s="92" t="s">
        <v>49</v>
      </c>
      <c r="B5" s="133">
        <v>0</v>
      </c>
      <c r="C5" s="133"/>
      <c r="D5" s="133"/>
      <c r="E5" s="133"/>
      <c r="F5" s="133"/>
      <c r="G5" s="133"/>
    </row>
    <row r="6" spans="1:7" ht="21">
      <c r="A6" s="92" t="s">
        <v>50</v>
      </c>
      <c r="B6" s="133">
        <v>345</v>
      </c>
      <c r="C6" s="133"/>
      <c r="D6" s="133"/>
      <c r="E6" s="133"/>
      <c r="F6" s="133"/>
      <c r="G6" s="133"/>
    </row>
    <row r="7" spans="1:7" ht="21">
      <c r="A7" s="92" t="s">
        <v>51</v>
      </c>
      <c r="B7" s="133">
        <v>0</v>
      </c>
      <c r="C7" s="133"/>
      <c r="D7" s="133"/>
      <c r="E7" s="133"/>
      <c r="F7" s="133"/>
      <c r="G7" s="133"/>
    </row>
    <row r="8" spans="1:7" ht="31.5">
      <c r="A8" s="92" t="s">
        <v>52</v>
      </c>
      <c r="B8" s="133">
        <v>0</v>
      </c>
      <c r="C8" s="133"/>
      <c r="D8" s="133"/>
      <c r="E8" s="133"/>
      <c r="F8" s="133"/>
      <c r="G8" s="133"/>
    </row>
    <row r="9" spans="1:7" ht="31.5">
      <c r="A9" s="92" t="s">
        <v>53</v>
      </c>
      <c r="B9" s="133">
        <v>0</v>
      </c>
      <c r="C9" s="133"/>
      <c r="D9" s="133"/>
      <c r="E9" s="133"/>
      <c r="F9" s="133"/>
      <c r="G9" s="133"/>
    </row>
    <row r="10" spans="1:7" ht="21">
      <c r="A10" s="99" t="s">
        <v>54</v>
      </c>
      <c r="B10" s="93" t="s">
        <v>55</v>
      </c>
      <c r="C10" s="93" t="s">
        <v>56</v>
      </c>
      <c r="D10" s="93" t="s">
        <v>57</v>
      </c>
      <c r="E10" s="93" t="s">
        <v>58</v>
      </c>
      <c r="F10" s="93" t="s">
        <v>59</v>
      </c>
      <c r="G10" s="94" t="s">
        <v>60</v>
      </c>
    </row>
    <row r="11" spans="1:7" ht="21">
      <c r="A11" s="92" t="s">
        <v>61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5"/>
    </row>
    <row r="12" spans="1:7" ht="21">
      <c r="A12" s="92" t="s">
        <v>62</v>
      </c>
      <c r="B12" s="96">
        <v>26921</v>
      </c>
      <c r="C12" s="96">
        <v>26487</v>
      </c>
      <c r="D12" s="96">
        <v>19153</v>
      </c>
      <c r="E12" s="96">
        <v>14194</v>
      </c>
      <c r="F12" s="96">
        <v>19325</v>
      </c>
      <c r="G12" s="95"/>
    </row>
    <row r="13" spans="1:7" ht="15">
      <c r="A13" s="92" t="s">
        <v>63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7"/>
    </row>
    <row r="14" spans="1:7" ht="21">
      <c r="A14" s="92" t="s">
        <v>64</v>
      </c>
      <c r="B14" s="98">
        <v>0</v>
      </c>
      <c r="C14" s="98"/>
      <c r="D14" s="98"/>
      <c r="E14" s="98"/>
      <c r="F14" s="98"/>
      <c r="G14" s="95"/>
    </row>
    <row r="15" spans="1:7" ht="31.5">
      <c r="A15" s="92" t="s">
        <v>65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7"/>
    </row>
    <row r="16" spans="1:7" ht="21">
      <c r="A16" s="92" t="s">
        <v>66</v>
      </c>
      <c r="B16" s="98">
        <v>61.41</v>
      </c>
      <c r="C16" s="98">
        <v>67.4</v>
      </c>
      <c r="D16" s="98">
        <v>69.25</v>
      </c>
      <c r="E16" s="98">
        <v>70.11</v>
      </c>
      <c r="F16" s="98">
        <v>73.66</v>
      </c>
      <c r="G16" s="97"/>
    </row>
    <row r="17" spans="1:7" ht="21">
      <c r="A17" s="92" t="s">
        <v>67</v>
      </c>
      <c r="B17" s="98">
        <v>41.37</v>
      </c>
      <c r="C17" s="98">
        <v>42.5</v>
      </c>
      <c r="D17" s="98">
        <v>41.29</v>
      </c>
      <c r="E17" s="98">
        <v>39.26</v>
      </c>
      <c r="F17" s="98">
        <v>44.84</v>
      </c>
      <c r="G17" s="97"/>
    </row>
    <row r="18" spans="1:7" ht="42">
      <c r="A18" s="92" t="s">
        <v>68</v>
      </c>
      <c r="B18" s="98">
        <v>79.65</v>
      </c>
      <c r="C18" s="98">
        <v>93.26</v>
      </c>
      <c r="D18" s="98">
        <v>76.31</v>
      </c>
      <c r="E18" s="98">
        <v>62.25</v>
      </c>
      <c r="F18" s="98">
        <v>81.2</v>
      </c>
      <c r="G18" s="97"/>
    </row>
    <row r="19" spans="1:7" ht="31.5">
      <c r="A19" s="92" t="s">
        <v>69</v>
      </c>
      <c r="B19" s="98">
        <v>190</v>
      </c>
      <c r="C19" s="98">
        <v>176</v>
      </c>
      <c r="D19" s="98">
        <v>174</v>
      </c>
      <c r="E19" s="98">
        <v>171.93</v>
      </c>
      <c r="F19" s="98">
        <v>167</v>
      </c>
      <c r="G19" s="97"/>
    </row>
    <row r="20" spans="1:7" ht="31.5">
      <c r="A20" s="92" t="s">
        <v>70</v>
      </c>
      <c r="B20" s="98">
        <v>140</v>
      </c>
      <c r="C20" s="98">
        <v>150</v>
      </c>
      <c r="D20" s="98">
        <v>73</v>
      </c>
      <c r="E20" s="98">
        <v>40</v>
      </c>
      <c r="F20" s="98">
        <v>79</v>
      </c>
      <c r="G20" s="97"/>
    </row>
    <row r="21" spans="1:7" ht="21">
      <c r="A21" s="92" t="s">
        <v>71</v>
      </c>
      <c r="B21" s="98">
        <v>338</v>
      </c>
      <c r="C21" s="98">
        <v>284</v>
      </c>
      <c r="D21" s="98">
        <v>251</v>
      </c>
      <c r="E21" s="98">
        <v>228</v>
      </c>
      <c r="F21" s="98">
        <v>238</v>
      </c>
      <c r="G21" s="95"/>
    </row>
    <row r="22" spans="1:7" ht="21">
      <c r="A22" s="92" t="s">
        <v>72</v>
      </c>
      <c r="B22" s="98">
        <v>580</v>
      </c>
      <c r="C22" s="98">
        <v>501</v>
      </c>
      <c r="D22" s="98">
        <v>454</v>
      </c>
      <c r="E22" s="98">
        <v>411</v>
      </c>
      <c r="F22" s="98">
        <v>486</v>
      </c>
      <c r="G22" s="95"/>
    </row>
    <row r="23" spans="1:7" ht="21">
      <c r="A23" s="92" t="s">
        <v>73</v>
      </c>
      <c r="B23" s="98">
        <v>1</v>
      </c>
      <c r="C23" s="98">
        <v>1</v>
      </c>
      <c r="D23" s="98">
        <v>1</v>
      </c>
      <c r="E23" s="98">
        <v>0</v>
      </c>
      <c r="F23" s="98">
        <v>0</v>
      </c>
      <c r="G23" s="97"/>
    </row>
    <row r="24" spans="1:7" ht="15" customHeight="1">
      <c r="A24" s="132" t="s">
        <v>74</v>
      </c>
      <c r="B24" s="132"/>
      <c r="C24" s="132"/>
      <c r="D24" s="132"/>
      <c r="E24" s="132"/>
      <c r="F24" s="132"/>
      <c r="G24" s="132"/>
    </row>
    <row r="25" spans="1:7" ht="21">
      <c r="A25" s="92" t="s">
        <v>75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7"/>
    </row>
    <row r="26" spans="1:7" ht="31.5">
      <c r="A26" s="92" t="s">
        <v>76</v>
      </c>
      <c r="B26" s="98">
        <v>73</v>
      </c>
      <c r="C26" s="98">
        <v>80</v>
      </c>
      <c r="D26" s="98">
        <v>110</v>
      </c>
      <c r="E26" s="98">
        <v>117</v>
      </c>
      <c r="F26" s="98">
        <v>64</v>
      </c>
      <c r="G26" s="95"/>
    </row>
    <row r="27" spans="1:7" ht="21">
      <c r="A27" s="92" t="s">
        <v>77</v>
      </c>
      <c r="B27" s="98">
        <v>28</v>
      </c>
      <c r="C27" s="98">
        <v>32</v>
      </c>
      <c r="D27" s="98">
        <v>31</v>
      </c>
      <c r="E27" s="98">
        <v>80</v>
      </c>
      <c r="F27" s="98">
        <v>51</v>
      </c>
      <c r="G27" s="95"/>
    </row>
    <row r="28" spans="1:7" ht="21">
      <c r="A28" s="92" t="s">
        <v>78</v>
      </c>
      <c r="B28" s="98">
        <v>45</v>
      </c>
      <c r="C28" s="98">
        <v>48</v>
      </c>
      <c r="D28" s="98">
        <v>79</v>
      </c>
      <c r="E28" s="98">
        <v>37</v>
      </c>
      <c r="F28" s="98">
        <v>13</v>
      </c>
      <c r="G28" s="97"/>
    </row>
    <row r="29" spans="1:7" ht="31.5">
      <c r="A29" s="92" t="s">
        <v>79</v>
      </c>
      <c r="B29" s="98">
        <v>92.91</v>
      </c>
      <c r="C29" s="98">
        <v>85.39</v>
      </c>
      <c r="D29" s="98">
        <v>85.91</v>
      </c>
      <c r="E29" s="98">
        <v>68.23</v>
      </c>
      <c r="F29" s="98">
        <v>47.11</v>
      </c>
      <c r="G29" s="97"/>
    </row>
    <row r="30" spans="1:7" ht="21">
      <c r="A30" s="92" t="s">
        <v>80</v>
      </c>
      <c r="B30" s="98">
        <v>75.34</v>
      </c>
      <c r="C30" s="98">
        <v>88.75</v>
      </c>
      <c r="D30" s="98">
        <v>70.91</v>
      </c>
      <c r="E30" s="98">
        <v>61.54</v>
      </c>
      <c r="F30" s="98">
        <v>23.44</v>
      </c>
      <c r="G30" s="97"/>
    </row>
    <row r="31" spans="1:7" ht="15" customHeight="1">
      <c r="A31" s="132" t="s">
        <v>81</v>
      </c>
      <c r="B31" s="132"/>
      <c r="C31" s="132"/>
      <c r="D31" s="132"/>
      <c r="E31" s="132"/>
      <c r="F31" s="132"/>
      <c r="G31" s="132"/>
    </row>
    <row r="32" spans="1:7" ht="21">
      <c r="A32" s="92" t="s">
        <v>82</v>
      </c>
      <c r="B32" s="98">
        <v>48.53</v>
      </c>
      <c r="C32" s="98">
        <v>38.19</v>
      </c>
      <c r="D32" s="98">
        <v>24.6</v>
      </c>
      <c r="E32" s="98">
        <v>34.94</v>
      </c>
      <c r="F32" s="98">
        <v>73.68</v>
      </c>
      <c r="G32" s="97"/>
    </row>
    <row r="33" spans="1:7" ht="15">
      <c r="A33" s="92" t="s">
        <v>83</v>
      </c>
      <c r="B33" s="98">
        <v>44.24</v>
      </c>
      <c r="C33" s="98">
        <v>30.33</v>
      </c>
      <c r="D33" s="98">
        <v>24.28</v>
      </c>
      <c r="E33" s="98">
        <v>23.02</v>
      </c>
      <c r="F33" s="98">
        <v>52.16</v>
      </c>
      <c r="G33" s="97"/>
    </row>
    <row r="34" spans="1:7" ht="21">
      <c r="A34" s="92" t="s">
        <v>84</v>
      </c>
      <c r="B34" s="98">
        <v>4.29</v>
      </c>
      <c r="C34" s="98">
        <v>7.87</v>
      </c>
      <c r="D34" s="98">
        <v>0.32</v>
      </c>
      <c r="E34" s="98">
        <v>11.92</v>
      </c>
      <c r="F34" s="98">
        <v>21.52</v>
      </c>
      <c r="G34" s="97"/>
    </row>
    <row r="35" spans="1:7" ht="15">
      <c r="A35" s="92" t="s">
        <v>85</v>
      </c>
      <c r="B35" s="98">
        <v>8.83</v>
      </c>
      <c r="C35" s="98">
        <v>20.59</v>
      </c>
      <c r="D35" s="98">
        <v>1.29</v>
      </c>
      <c r="E35" s="98">
        <v>34.12</v>
      </c>
      <c r="F35" s="98">
        <v>29.21</v>
      </c>
      <c r="G35" s="97"/>
    </row>
    <row r="36" spans="1:7" ht="31.5">
      <c r="A36" s="92" t="s">
        <v>86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7"/>
    </row>
    <row r="37" spans="1:7" ht="15">
      <c r="A37" s="92" t="s">
        <v>87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7"/>
    </row>
    <row r="38" spans="1:7" ht="31.5">
      <c r="A38" s="92" t="s">
        <v>88</v>
      </c>
      <c r="B38" s="98">
        <v>240.23</v>
      </c>
      <c r="C38" s="98">
        <v>219.33</v>
      </c>
      <c r="D38" s="98">
        <v>174</v>
      </c>
      <c r="E38" s="98">
        <v>196.37</v>
      </c>
      <c r="F38" s="98">
        <v>261.99</v>
      </c>
      <c r="G38" s="97"/>
    </row>
    <row r="39" spans="1:7" ht="31.5">
      <c r="A39" s="92" t="s">
        <v>89</v>
      </c>
      <c r="B39" s="98">
        <v>100</v>
      </c>
      <c r="C39" s="98">
        <v>99.06</v>
      </c>
      <c r="D39" s="98">
        <v>99.17</v>
      </c>
      <c r="E39" s="98">
        <v>99.89</v>
      </c>
      <c r="F39" s="98">
        <v>99.93</v>
      </c>
      <c r="G39" s="97"/>
    </row>
    <row r="40" spans="1:7" ht="31.5">
      <c r="A40" s="92" t="s">
        <v>90</v>
      </c>
      <c r="B40" s="98">
        <v>99.79</v>
      </c>
      <c r="C40" s="98">
        <v>91.64</v>
      </c>
      <c r="D40" s="98">
        <v>94.35</v>
      </c>
      <c r="E40" s="98">
        <v>99.7</v>
      </c>
      <c r="F40" s="98">
        <v>0</v>
      </c>
      <c r="G40" s="97"/>
    </row>
  </sheetData>
  <mergeCells count="10">
    <mergeCell ref="B7:G7"/>
    <mergeCell ref="B8:G8"/>
    <mergeCell ref="B9:G9"/>
    <mergeCell ref="A24:G24"/>
    <mergeCell ref="A31:G31"/>
    <mergeCell ref="A2:F2"/>
    <mergeCell ref="A3:G3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HOME</cp:lastModifiedBy>
  <dcterms:created xsi:type="dcterms:W3CDTF">2020-04-15T08:21:33Z</dcterms:created>
  <dcterms:modified xsi:type="dcterms:W3CDTF">2021-04-01T15:32:13Z</dcterms:modified>
  <cp:category/>
  <cp:version/>
  <cp:contentType/>
  <cp:contentStatus/>
</cp:coreProperties>
</file>